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995" windowHeight="8190" activeTab="1"/>
  </bookViews>
  <sheets>
    <sheet name="synthèse" sheetId="1" r:id="rId1"/>
    <sheet name="mode d'emploi" sheetId="2" r:id="rId2"/>
    <sheet name="FA (N - 1)" sheetId="3" r:id="rId3"/>
    <sheet name="FA (N + 1)" sheetId="4" r:id="rId4"/>
    <sheet name="comptes" sheetId="5" r:id="rId5"/>
  </sheets>
  <externalReferences>
    <externalReference r:id="rId8"/>
  </externalReferences>
  <definedNames>
    <definedName name="_xlnm.Print_Titles" localSheetId="4">'comptes'!$15:$16</definedName>
  </definedNames>
  <calcPr fullCalcOnLoad="1"/>
</workbook>
</file>

<file path=xl/comments3.xml><?xml version="1.0" encoding="utf-8"?>
<comments xmlns="http://schemas.openxmlformats.org/spreadsheetml/2006/main">
  <authors>
    <author>DASCO</author>
    <author>Ren? Sint?s</author>
  </authors>
  <commentList>
    <comment ref="D3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1</t>
        </r>
      </text>
    </comment>
    <comment ref="D4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2</t>
        </r>
      </text>
    </comment>
    <comment ref="D5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3</t>
        </r>
      </text>
    </comment>
    <comment ref="D6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4</t>
        </r>
      </text>
    </comment>
    <comment ref="D7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5</t>
        </r>
      </text>
    </comment>
    <comment ref="D8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6</t>
        </r>
      </text>
    </comment>
    <comment ref="D9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7</t>
        </r>
      </text>
    </comment>
    <comment ref="D10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nombre de repas facturés tranche 8</t>
        </r>
      </text>
    </comment>
    <comment ref="D11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NBR de repas élèves de septembre à décembre 2010</t>
        </r>
      </text>
    </comment>
    <comment ref="E11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Total recettes élèves septembre à décembre 2010</t>
        </r>
      </text>
    </comment>
    <comment ref="E26" authorId="1">
      <text>
        <r>
          <rPr>
            <sz val="8"/>
            <rFont val="Tahoma"/>
            <family val="2"/>
          </rPr>
          <t xml:space="preserve">recettes usagers : janv à juin + sept à déc + dotations
</t>
        </r>
      </text>
    </comment>
    <comment ref="D28" authorId="1">
      <text>
        <r>
          <rPr>
            <sz val="8"/>
            <rFont val="Tahoma"/>
            <family val="2"/>
          </rPr>
          <t xml:space="preserve">il s'agit des éléments de la comptabilité "ordonnateur"
</t>
        </r>
      </text>
    </comment>
  </commentList>
</comments>
</file>

<file path=xl/comments4.xml><?xml version="1.0" encoding="utf-8"?>
<comments xmlns="http://schemas.openxmlformats.org/spreadsheetml/2006/main">
  <authors>
    <author>DASCO</author>
  </authors>
  <commentList>
    <comment ref="D11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NBR prévisionnel de repas pour 2012</t>
        </r>
      </text>
    </comment>
    <comment ref="E11" authorId="0">
      <text>
        <r>
          <rPr>
            <b/>
            <sz val="8"/>
            <rFont val="Tahoma"/>
            <family val="2"/>
          </rPr>
          <t>DASCO:</t>
        </r>
        <r>
          <rPr>
            <sz val="8"/>
            <rFont val="Tahoma"/>
            <family val="2"/>
          </rPr>
          <t xml:space="preserve">
Total recettes élèves année pleine</t>
        </r>
      </text>
    </comment>
    <comment ref="F30" authorId="0">
      <text>
        <r>
          <rPr>
            <sz val="8"/>
            <rFont val="Tahoma"/>
            <family val="0"/>
          </rPr>
          <t>Il ne s'agit pas d'une dépense, mais, comme pour les stocks d'un avoir disponible.</t>
        </r>
      </text>
    </comment>
    <comment ref="C35" authorId="0">
      <text>
        <r>
          <rPr>
            <sz val="8"/>
            <rFont val="Tahoma"/>
            <family val="2"/>
          </rPr>
          <t>augmentation en %</t>
        </r>
      </text>
    </comment>
    <comment ref="C43" authorId="0">
      <text>
        <r>
          <rPr>
            <sz val="8"/>
            <rFont val="Tahoma"/>
            <family val="2"/>
          </rPr>
          <t>augmentation en %</t>
        </r>
      </text>
    </comment>
    <comment ref="C42" authorId="0">
      <text>
        <r>
          <rPr>
            <b/>
            <sz val="8"/>
            <rFont val="Tahoma"/>
            <family val="0"/>
          </rPr>
          <t>augmentation en %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augmentation en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<sst xmlns="http://schemas.openxmlformats.org/spreadsheetml/2006/main" count="329" uniqueCount="240">
  <si>
    <t>Restauration scolaire</t>
  </si>
  <si>
    <t>Total  restauration scolaire</t>
  </si>
  <si>
    <t>Restauration adultes</t>
  </si>
  <si>
    <t>Divers rationnaires</t>
  </si>
  <si>
    <t>Total restauration adultes</t>
  </si>
  <si>
    <t>équilibre à réaliser</t>
  </si>
  <si>
    <t>tranche 8</t>
  </si>
  <si>
    <t>tranche 7</t>
  </si>
  <si>
    <t>tranche 6</t>
  </si>
  <si>
    <t>tranche 5</t>
  </si>
  <si>
    <t>tranche 4</t>
  </si>
  <si>
    <t>tranche 3</t>
  </si>
  <si>
    <t>tranche 2</t>
  </si>
  <si>
    <t>tranche 1</t>
  </si>
  <si>
    <t>Total recettes usagers</t>
  </si>
  <si>
    <t>Dotation du département</t>
  </si>
  <si>
    <t>versement département</t>
  </si>
  <si>
    <t>versement FCDSH</t>
  </si>
  <si>
    <t>personnel (pm)</t>
  </si>
  <si>
    <t>participations diverses (pm)</t>
  </si>
  <si>
    <t>Opérations annuelles</t>
  </si>
  <si>
    <r>
      <t xml:space="preserve">détermination des tarifs de restauration 
</t>
    </r>
    <r>
      <rPr>
        <sz val="12"/>
        <rFont val="Arial"/>
        <family val="2"/>
      </rPr>
      <t>(calcul des QF)</t>
    </r>
  </si>
  <si>
    <t>objectifs</t>
  </si>
  <si>
    <t>périodicité</t>
  </si>
  <si>
    <t>1) procédures</t>
  </si>
  <si>
    <t>2) flux financiers</t>
  </si>
  <si>
    <r>
      <t xml:space="preserve">Versements au département
</t>
    </r>
    <r>
      <rPr>
        <sz val="12"/>
        <rFont val="Arial"/>
        <family val="2"/>
      </rPr>
      <t>(1/2 produit et FCDSH)</t>
    </r>
  </si>
  <si>
    <r>
      <t xml:space="preserve">Versements aux EPLE
</t>
    </r>
    <r>
      <rPr>
        <sz val="12"/>
        <rFont val="Arial"/>
        <family val="2"/>
      </rPr>
      <t>(dotations de redistribution et/ou d'équilibre et d'équipement)</t>
    </r>
  </si>
  <si>
    <t>charges d'exploitation</t>
  </si>
  <si>
    <t>achat d'équipement</t>
  </si>
  <si>
    <t>Catégories de dépenses</t>
  </si>
  <si>
    <r>
      <t xml:space="preserve">ind. brut  &gt;  </t>
    </r>
    <r>
      <rPr>
        <sz val="8"/>
        <color indexed="9"/>
        <rFont val="Arial"/>
        <family val="2"/>
      </rPr>
      <t xml:space="preserve"> 649</t>
    </r>
  </si>
  <si>
    <r>
      <t xml:space="preserve">ind. brut  &lt; =  </t>
    </r>
    <r>
      <rPr>
        <sz val="8"/>
        <color indexed="9"/>
        <rFont val="Arial"/>
        <family val="2"/>
      </rPr>
      <t xml:space="preserve"> 649</t>
    </r>
  </si>
  <si>
    <r>
      <t xml:space="preserve">ind. brut  &lt; =  </t>
    </r>
    <r>
      <rPr>
        <sz val="8"/>
        <color indexed="9"/>
        <rFont val="Arial"/>
        <family val="2"/>
      </rPr>
      <t xml:space="preserve"> 499</t>
    </r>
  </si>
  <si>
    <r>
      <t xml:space="preserve">ind. brut  &lt; =  </t>
    </r>
    <r>
      <rPr>
        <sz val="8"/>
        <color indexed="9"/>
        <rFont val="Arial"/>
        <family val="2"/>
      </rPr>
      <t>349</t>
    </r>
  </si>
  <si>
    <t>Autres
participations</t>
  </si>
  <si>
    <t>Autres
dépenses</t>
  </si>
  <si>
    <t>répartition
en %</t>
  </si>
  <si>
    <t>coûts unitaires</t>
  </si>
  <si>
    <t>Calcul dotation</t>
  </si>
  <si>
    <t>- calcul en juillet / août
- délibération du CP en octobre
- notification aux EPLE avant le 1er novembre</t>
  </si>
  <si>
    <t>- 60 % en février, les 40 % restant en juillet,
corrigés par le nombre de repas servis en année N-1.
- occasionnelle pour les équilibres et/ou les équipements</t>
  </si>
  <si>
    <t xml:space="preserve">- permet aux EPLE d'élaborer leur budget restauration
- permet à la DASCO d'évaluer l'enveloppe redistribution
</t>
  </si>
  <si>
    <t xml:space="preserve">- permet à la DASCO de disposer d'une enveloppe redistribution
et d'une enveloppe d'ajustement et/ou d'équipement
</t>
  </si>
  <si>
    <t xml:space="preserve">- permet les équilibres budgétaires et réels des services de restauration
- permet des dotations d'équipement
</t>
  </si>
  <si>
    <t xml:space="preserve">  permet aux familles de connaître le tarif de restauration qui leur est applicable (notification)
- permet aux établissements de déterminer les montants dûs (facturation ou ex forfaits)
- permet aux EPLE et à la DASCO de déterminer la répartition par tranche et donc la recette moyenne par EPLE</t>
  </si>
  <si>
    <t>gratuit</t>
  </si>
  <si>
    <t>Eléments budgétaires</t>
  </si>
  <si>
    <t>dépenses</t>
  </si>
  <si>
    <t xml:space="preserve">réserves estimées au </t>
  </si>
  <si>
    <t>divers</t>
  </si>
  <si>
    <t>1er verst</t>
  </si>
  <si>
    <t>2e verst</t>
  </si>
  <si>
    <t>sous réserves</t>
  </si>
  <si>
    <t>Nom du collège</t>
  </si>
  <si>
    <t>rubrique</t>
  </si>
  <si>
    <t>définition</t>
  </si>
  <si>
    <t>qui ?</t>
  </si>
  <si>
    <t>EPLE</t>
  </si>
  <si>
    <t xml:space="preserve">prix en fonction de l'indice </t>
  </si>
  <si>
    <t>dont versement aux charges communes</t>
  </si>
  <si>
    <t>divers dont petit équipement</t>
  </si>
  <si>
    <t>après la journée complémentaire</t>
  </si>
  <si>
    <t>suivant aide du FCDSH uniquement</t>
  </si>
  <si>
    <t>retenu</t>
  </si>
  <si>
    <t xml:space="preserve">- permet de confirmer la répartition par tranche
- permet de confirmer le nombre de repas facturés
- permet de déterminer le coût partiel d'un repas / EPLE
- permet de déterminer le niveau de redistribution nécessaire (dotation et correctifs)
</t>
  </si>
  <si>
    <r>
      <t>- à partir de 2011</t>
    </r>
    <r>
      <rPr>
        <sz val="11"/>
        <rFont val="Arial"/>
        <family val="2"/>
      </rPr>
      <t>, entre la mi juin et fin septembre</t>
    </r>
  </si>
  <si>
    <t>par indice</t>
  </si>
  <si>
    <t xml:space="preserve">par tranche
</t>
  </si>
  <si>
    <t xml:space="preserve"> nombre de repas
facturés</t>
  </si>
  <si>
    <t>responsable de cuisine</t>
  </si>
  <si>
    <t>à évaluer</t>
  </si>
  <si>
    <t>recette moyenne élèves</t>
  </si>
  <si>
    <t>recette moyenne globale</t>
  </si>
  <si>
    <t>autofinancement éventuel</t>
  </si>
  <si>
    <t>année pleine</t>
  </si>
  <si>
    <t>Dotation du fonds commun</t>
  </si>
  <si>
    <t>Dépenses de fonctionnement 2010</t>
  </si>
  <si>
    <t xml:space="preserve"> repas prévus</t>
  </si>
  <si>
    <t>enveloppe</t>
  </si>
  <si>
    <t xml:space="preserve"> %</t>
  </si>
  <si>
    <t>unitaires</t>
  </si>
  <si>
    <t>Autres</t>
  </si>
  <si>
    <t>- en fin d'année scolaire (juin / juillet)
- et en fin d'année civile (Nov. Déc.)
le reliquat éventuel en janvier</t>
  </si>
  <si>
    <t>dont versement au service général</t>
  </si>
  <si>
    <t>Prévision de dépenses</t>
  </si>
  <si>
    <r>
      <t xml:space="preserve">Fiches d'activité
 - réalisée </t>
    </r>
    <r>
      <rPr>
        <sz val="12"/>
        <rFont val="Arial"/>
        <family val="2"/>
      </rPr>
      <t>(année N - 1)</t>
    </r>
    <r>
      <rPr>
        <b/>
        <sz val="12"/>
        <rFont val="Arial"/>
        <family val="2"/>
      </rPr>
      <t xml:space="preserve">
 - prévisionnelle </t>
    </r>
    <r>
      <rPr>
        <sz val="12"/>
        <rFont val="Arial"/>
        <family val="2"/>
      </rPr>
      <t>(année N + 1)</t>
    </r>
  </si>
  <si>
    <r>
      <t>à partir de 2011</t>
    </r>
    <r>
      <rPr>
        <sz val="11"/>
        <rFont val="Arial"/>
        <family val="2"/>
      </rPr>
      <t xml:space="preserve">,
° le réalisé en février de chaque année, après la clôture des comptes.
° le prévisionnel en juin de chaque année, pour l'année N + 1.
</t>
    </r>
  </si>
  <si>
    <t>dont produits sous signe de qualité
(BIO, labelisés, certifiés, autres)</t>
  </si>
  <si>
    <t>(1) produits sous signe de qualité</t>
  </si>
  <si>
    <t>=</t>
  </si>
  <si>
    <t>(1)</t>
  </si>
  <si>
    <t>toutes les denrées achetées dans le cadre du développement durable. Bio, labellisés, circuits courts, etc.</t>
  </si>
  <si>
    <t>TOTAL  RECETTES PREVISIBLES</t>
  </si>
  <si>
    <t>TOTAL DEPENSES PREVISIBLES</t>
  </si>
  <si>
    <t>dont produits sous signe de qualité (1)</t>
  </si>
  <si>
    <t>équilibre à réaliser par repas</t>
  </si>
  <si>
    <t>cellules</t>
  </si>
  <si>
    <t xml:space="preserve">Prévision de recettes </t>
  </si>
  <si>
    <t>nombre repas</t>
  </si>
  <si>
    <t xml:space="preserve">TOTAL  RECETTES </t>
  </si>
  <si>
    <t>TOTAL DEPENSES</t>
  </si>
  <si>
    <t>compte financier</t>
  </si>
  <si>
    <t>prélèvement réserves</t>
  </si>
  <si>
    <r>
      <t xml:space="preserve">Calcul et notification des dotations
</t>
    </r>
    <r>
      <rPr>
        <sz val="12"/>
        <rFont val="Arial"/>
        <family val="2"/>
      </rPr>
      <t>schéma ci-dessous</t>
    </r>
  </si>
  <si>
    <t xml:space="preserve">3) Schéma de principe du calcul de la dotation annuelle </t>
  </si>
  <si>
    <t>prévisions de dépenses année N + 1</t>
  </si>
  <si>
    <r>
      <t xml:space="preserve">Recettes année N - 1
</t>
    </r>
    <r>
      <rPr>
        <sz val="9"/>
        <rFont val="Arial"/>
        <family val="2"/>
      </rPr>
      <t>(répartition par tranche)</t>
    </r>
  </si>
  <si>
    <r>
      <t xml:space="preserve">Recettes janvier à juin année en cours
</t>
    </r>
    <r>
      <rPr>
        <sz val="9"/>
        <rFont val="Arial"/>
        <family val="2"/>
      </rPr>
      <t>(répartition par tranche)</t>
    </r>
  </si>
  <si>
    <r>
      <t xml:space="preserve">Dépenses réalisées en année N - 1
</t>
    </r>
    <r>
      <rPr>
        <sz val="9"/>
        <rFont val="Arial"/>
        <family val="2"/>
      </rPr>
      <t>compte financier</t>
    </r>
  </si>
  <si>
    <r>
      <t xml:space="preserve">Dépenses prévues année en cours
</t>
    </r>
    <r>
      <rPr>
        <sz val="9"/>
        <rFont val="Arial"/>
        <family val="2"/>
      </rPr>
      <t>budget</t>
    </r>
  </si>
  <si>
    <r>
      <t xml:space="preserve">prévisions d'activité année N + 1
</t>
    </r>
    <r>
      <rPr>
        <sz val="12"/>
        <rFont val="Arial"/>
        <family val="2"/>
      </rPr>
      <t>(recettes)</t>
    </r>
  </si>
  <si>
    <t>nombre de repas</t>
  </si>
  <si>
    <t>%</t>
  </si>
  <si>
    <t>pour info, car seules les cellules E35 et E37 s'additionnent pour déterminer les dépenses de fonctionnement.</t>
  </si>
  <si>
    <t>évaluation du niveau d'activité élèves</t>
  </si>
  <si>
    <t>évaluation du niveau d'activité adultes</t>
  </si>
  <si>
    <t>par rubrique (denrées, charges)</t>
  </si>
  <si>
    <t>mise à jour des tranches et des tarifs par tranche</t>
  </si>
  <si>
    <t>SDESD</t>
  </si>
  <si>
    <t>calcul des équilibres à réaliser</t>
  </si>
  <si>
    <t>D14 à D19</t>
  </si>
  <si>
    <t>E31à E36</t>
  </si>
  <si>
    <t>D37</t>
  </si>
  <si>
    <t>D11</t>
  </si>
  <si>
    <t>A3 à B10</t>
  </si>
  <si>
    <t>A43 à E46</t>
  </si>
  <si>
    <t>A48 à E51</t>
  </si>
  <si>
    <t>E43</t>
  </si>
  <si>
    <t>E38</t>
  </si>
  <si>
    <t>E37</t>
  </si>
  <si>
    <t>E36</t>
  </si>
  <si>
    <t>E35</t>
  </si>
  <si>
    <t>E34</t>
  </si>
  <si>
    <t>E33</t>
  </si>
  <si>
    <t>mode d'emploi</t>
  </si>
  <si>
    <t>Les parties grisées sont à la charge du département</t>
  </si>
  <si>
    <t>Les parties bleutées sont à la charge des EPLE (recettes). Seules les cases blanches sont à remplir</t>
  </si>
  <si>
    <t>Les parties orangées sont à la charge des EPLE (dépenses). Seules les cases blanches sont à remplir</t>
  </si>
  <si>
    <t>chapitre R2</t>
  </si>
  <si>
    <t xml:space="preserve">         recettes</t>
  </si>
  <si>
    <t>compte</t>
  </si>
  <si>
    <t>intitulé</t>
  </si>
  <si>
    <t>observations</t>
  </si>
  <si>
    <t>produits scolaires forfaits élèves</t>
  </si>
  <si>
    <t>produits scolaires hors forfaits</t>
  </si>
  <si>
    <t>hébergements commensaux</t>
  </si>
  <si>
    <t xml:space="preserve">autres produits annexes </t>
  </si>
  <si>
    <t>dotation de fonctionnement</t>
  </si>
  <si>
    <t>spécifique restauration</t>
  </si>
  <si>
    <t>subvention communes, groupement, collectivités</t>
  </si>
  <si>
    <t>autres subventions département (mobilier)</t>
  </si>
  <si>
    <t>contribution hors convention organisme professionnel</t>
  </si>
  <si>
    <t>ONILAIT</t>
  </si>
  <si>
    <t>subvention provenant du FCDSH</t>
  </si>
  <si>
    <t>total du chapitre</t>
  </si>
  <si>
    <t>excédents cumulés</t>
  </si>
  <si>
    <t xml:space="preserve">       dépenses</t>
  </si>
  <si>
    <t>achat de denrées</t>
  </si>
  <si>
    <t>à l'exclusion des autres consommables</t>
  </si>
  <si>
    <t>variation de stock de denrées</t>
  </si>
  <si>
    <t>électricité</t>
  </si>
  <si>
    <t>sous réserve de la présence de compteurs divisionnaires, sinon clés de répartition et inscription au 6588</t>
  </si>
  <si>
    <t>gaz</t>
  </si>
  <si>
    <t>autres sources d'énergie</t>
  </si>
  <si>
    <t>eau</t>
  </si>
  <si>
    <t>fournitures administratives générales</t>
  </si>
  <si>
    <t>celles qui peuvent être flêchées restauration</t>
  </si>
  <si>
    <t>fournitures petit matériel d'entretien</t>
  </si>
  <si>
    <t>vaisselle, ustensiles, etc.</t>
  </si>
  <si>
    <t>linge, vêtements, produits de nettoyage</t>
  </si>
  <si>
    <t>autres fournitures (matériel, mobilier, outillage)</t>
  </si>
  <si>
    <t>sous-traitance générale</t>
  </si>
  <si>
    <t>achats de repas</t>
  </si>
  <si>
    <t>entretien réparations</t>
  </si>
  <si>
    <t>primes assurances</t>
  </si>
  <si>
    <t>l'activité restauration doit être couverte, notamment pour les risques d'intoxication alimentaire.</t>
  </si>
  <si>
    <t>documents administratifs, abonnements</t>
  </si>
  <si>
    <t>rémunérations intermédiaires honoraires</t>
  </si>
  <si>
    <t>annonces insertions</t>
  </si>
  <si>
    <t>marchés</t>
  </si>
  <si>
    <t>téléphone</t>
  </si>
  <si>
    <t>notamment monte charge accompagné</t>
  </si>
  <si>
    <t>affranchissements</t>
  </si>
  <si>
    <t>blanchissage</t>
  </si>
  <si>
    <t>hébergement</t>
  </si>
  <si>
    <t>Cette notion ne devrait plus exister. Les EPLE achètent leurs repas.</t>
  </si>
  <si>
    <t>repas confectionnés</t>
  </si>
  <si>
    <t>autres charges extérieures</t>
  </si>
  <si>
    <t>analyses</t>
  </si>
  <si>
    <t>autres impôts taxes impôts</t>
  </si>
  <si>
    <t>autres impôts taxes autres</t>
  </si>
  <si>
    <t>brevets, licences</t>
  </si>
  <si>
    <t xml:space="preserve">reversement collectivité territoriale </t>
  </si>
  <si>
    <t>demi produit</t>
  </si>
  <si>
    <t>fonds commun service hébergement</t>
  </si>
  <si>
    <t>contribution aux groupements d'achat</t>
  </si>
  <si>
    <t>contribution entre services établissement</t>
  </si>
  <si>
    <t>diverses autres charges exceptionnelles et de gestion</t>
  </si>
  <si>
    <t>créances irrécouvrables</t>
  </si>
  <si>
    <r>
      <t xml:space="preserve">Dotation annuelle
=
contribution unitaire  </t>
    </r>
    <r>
      <rPr>
        <sz val="12"/>
        <rFont val="Arial"/>
        <family val="2"/>
      </rPr>
      <t>x</t>
    </r>
    <r>
      <rPr>
        <b/>
        <sz val="12"/>
        <rFont val="Arial"/>
        <family val="2"/>
      </rPr>
      <t xml:space="preserve">  nombre de repas</t>
    </r>
  </si>
  <si>
    <t>E31</t>
  </si>
  <si>
    <t>E32</t>
  </si>
  <si>
    <t>D38</t>
  </si>
  <si>
    <t>D3 à D10</t>
  </si>
  <si>
    <t>B14 à B19</t>
  </si>
  <si>
    <t>alimentaires (denrées ou repas)</t>
  </si>
  <si>
    <t xml:space="preserve">alimentaires (denrées ou repas) </t>
  </si>
  <si>
    <t>Dépenses de fonctionnement</t>
  </si>
  <si>
    <t>FICHES D'ACTIVITE N - 1 et N + 1</t>
  </si>
  <si>
    <t>1 - recettes N - 1</t>
  </si>
  <si>
    <t xml:space="preserve">nombre de repas élèves facturés </t>
  </si>
  <si>
    <t xml:space="preserve">tarifs adultes par tranche </t>
  </si>
  <si>
    <t xml:space="preserve">nombre de repas adultes </t>
  </si>
  <si>
    <t xml:space="preserve">versement à la collectivité </t>
  </si>
  <si>
    <t xml:space="preserve">versement au fonds commun </t>
  </si>
  <si>
    <t>alimentaires, y compris variation des stocks</t>
  </si>
  <si>
    <t xml:space="preserve">charges d'exploitation </t>
  </si>
  <si>
    <t xml:space="preserve">Volume d'activité </t>
  </si>
  <si>
    <t xml:space="preserve">dépenses totales </t>
  </si>
  <si>
    <t>réserves estimées au 31/12</t>
  </si>
  <si>
    <r>
      <t xml:space="preserve">éléments budgétaires </t>
    </r>
    <r>
      <rPr>
        <b/>
        <sz val="10"/>
        <rFont val="Arial"/>
        <family val="2"/>
      </rPr>
      <t>N</t>
    </r>
  </si>
  <si>
    <t>3 - prévision de recettes dépenses N + 1</t>
  </si>
  <si>
    <t>2 - dépenses N - 1</t>
  </si>
  <si>
    <r>
      <t xml:space="preserve">volume d'activité </t>
    </r>
    <r>
      <rPr>
        <b/>
        <sz val="10"/>
        <rFont val="Arial"/>
        <family val="2"/>
      </rPr>
      <t>N</t>
    </r>
  </si>
  <si>
    <t>N - 1</t>
  </si>
  <si>
    <t>Recettes réalisées</t>
  </si>
  <si>
    <t xml:space="preserve"> repas facturés</t>
  </si>
  <si>
    <t>participation usagers</t>
  </si>
  <si>
    <t>N + 1</t>
  </si>
  <si>
    <t>N</t>
  </si>
  <si>
    <t>31/12</t>
  </si>
  <si>
    <t>31/12 (N-1)</t>
  </si>
  <si>
    <t xml:space="preserve"> repas estimés</t>
  </si>
  <si>
    <t>prix unitaire</t>
  </si>
  <si>
    <r>
      <t xml:space="preserve">évaluation / validation des dépenses </t>
    </r>
    <r>
      <rPr>
        <b/>
        <sz val="10"/>
        <rFont val="Arial"/>
        <family val="2"/>
      </rPr>
      <t>N + 1</t>
    </r>
  </si>
  <si>
    <r>
      <t xml:space="preserve">NBR total de repas ou de semaines d'internat facturés en </t>
    </r>
    <r>
      <rPr>
        <b/>
        <sz val="9"/>
        <rFont val="Arial"/>
        <family val="2"/>
      </rPr>
      <t>N - 1</t>
    </r>
  </si>
  <si>
    <r>
      <t xml:space="preserve">dépenses pour la restauration (fluides, maintenance, entretien, petits matériels) réalisées en </t>
    </r>
    <r>
      <rPr>
        <b/>
        <sz val="9"/>
        <rFont val="Arial"/>
        <family val="2"/>
      </rPr>
      <t>N - 1</t>
    </r>
  </si>
  <si>
    <t>5 - calcul de la dotation N + 1</t>
  </si>
  <si>
    <t xml:space="preserve">4 - prévision de dépenses année en cours N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</si>
</sst>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#,##0.00\ &quot;€&quot;"/>
    <numFmt numFmtId="167" formatCode="#,##0_ ;\-#,##0\ 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00\ _€_-;\-* #,##0.000\ _€_-;_-* &quot;-&quot;???\ _€_-;_-@_-"/>
    <numFmt numFmtId="177" formatCode="#,##0.0"/>
    <numFmt numFmtId="178" formatCode="#,##0.000"/>
    <numFmt numFmtId="179" formatCode="[$-40C]dddd\ d\ mmmm\ yyyy"/>
    <numFmt numFmtId="180" formatCode="_-* #,##0.0\ _€_-;\-* #,##0.0\ _€_-;_-* &quot;-&quot;??\ _€_-;_-@_-"/>
    <numFmt numFmtId="181" formatCode="_-* #,##0\ _€_-;\-* #,##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0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14"/>
      <color indexed="61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56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2" applyNumberFormat="0" applyFill="0" applyAlignment="0" applyProtection="0"/>
    <xf numFmtId="0" fontId="0" fillId="7" borderId="3" applyNumberFormat="0" applyFont="0" applyAlignment="0" applyProtection="0"/>
    <xf numFmtId="0" fontId="32" fillId="8" borderId="1" applyNumberFormat="0" applyAlignment="0" applyProtection="0"/>
    <xf numFmtId="44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0" borderId="0" applyNumberFormat="0" applyBorder="0" applyAlignment="0" applyProtection="0"/>
    <xf numFmtId="9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6" fillId="3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2" fillId="0" borderId="0" xfId="48" applyNumberFormat="1" applyFont="1" applyBorder="1" applyAlignment="1" applyProtection="1">
      <alignment horizontal="center" vertical="center" wrapText="1"/>
      <protection locked="0"/>
    </xf>
    <xf numFmtId="4" fontId="11" fillId="0" borderId="0" xfId="48" applyNumberFormat="1" applyFont="1" applyFill="1" applyBorder="1" applyAlignment="1" applyProtection="1">
      <alignment vertical="center" wrapText="1"/>
      <protection/>
    </xf>
    <xf numFmtId="3" fontId="12" fillId="0" borderId="0" xfId="48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readingOrder="1"/>
    </xf>
    <xf numFmtId="0" fontId="0" fillId="0" borderId="0" xfId="0" applyBorder="1" applyAlignment="1">
      <alignment/>
    </xf>
    <xf numFmtId="49" fontId="19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vertical="top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NumberFormat="1" applyFont="1" applyFill="1" applyBorder="1" applyAlignment="1" applyProtection="1">
      <alignment vertical="center"/>
      <protection locked="0"/>
    </xf>
    <xf numFmtId="44" fontId="4" fillId="3" borderId="10" xfId="44" applyFont="1" applyFill="1" applyBorder="1" applyAlignment="1" applyProtection="1">
      <alignment horizontal="center" vertical="center" wrapText="1"/>
      <protection locked="0"/>
    </xf>
    <xf numFmtId="0" fontId="15" fillId="8" borderId="11" xfId="0" applyFont="1" applyFill="1" applyBorder="1" applyAlignment="1">
      <alignment vertical="top" wrapText="1"/>
    </xf>
    <xf numFmtId="0" fontId="18" fillId="0" borderId="10" xfId="0" applyNumberFormat="1" applyFont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center" vertical="center"/>
    </xf>
    <xf numFmtId="44" fontId="4" fillId="0" borderId="0" xfId="44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2" fillId="12" borderId="13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/>
    </xf>
    <xf numFmtId="44" fontId="4" fillId="3" borderId="14" xfId="44" applyFont="1" applyFill="1" applyBorder="1" applyAlignment="1" applyProtection="1">
      <alignment horizontal="center" vertical="center" wrapText="1"/>
      <protection locked="0"/>
    </xf>
    <xf numFmtId="44" fontId="4" fillId="3" borderId="10" xfId="44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2" fillId="13" borderId="16" xfId="0" applyFont="1" applyFill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14" borderId="12" xfId="0" applyNumberFormat="1" applyFont="1" applyFill="1" applyBorder="1" applyAlignment="1" applyProtection="1">
      <alignment horizontal="center" vertical="center"/>
      <protection locked="0"/>
    </xf>
    <xf numFmtId="0" fontId="4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>
      <alignment horizontal="center" vertical="center" wrapText="1"/>
    </xf>
    <xf numFmtId="44" fontId="4" fillId="14" borderId="10" xfId="44" applyFont="1" applyFill="1" applyBorder="1" applyAlignment="1" applyProtection="1">
      <alignment vertical="center" wrapText="1"/>
      <protection locked="0"/>
    </xf>
    <xf numFmtId="44" fontId="4" fillId="14" borderId="10" xfId="44" applyFont="1" applyFill="1" applyBorder="1" applyAlignment="1">
      <alignment vertical="center" wrapText="1"/>
    </xf>
    <xf numFmtId="4" fontId="2" fillId="14" borderId="14" xfId="0" applyNumberFormat="1" applyFont="1" applyFill="1" applyBorder="1" applyAlignment="1">
      <alignment vertical="center" wrapText="1"/>
    </xf>
    <xf numFmtId="0" fontId="4" fillId="14" borderId="17" xfId="0" applyNumberFormat="1" applyFont="1" applyFill="1" applyBorder="1" applyAlignment="1" applyProtection="1">
      <alignment vertical="center"/>
      <protection locked="0"/>
    </xf>
    <xf numFmtId="3" fontId="3" fillId="14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14" borderId="18" xfId="0" applyNumberFormat="1" applyFont="1" applyFill="1" applyBorder="1" applyAlignment="1" applyProtection="1">
      <alignment vertical="center" wrapText="1"/>
      <protection locked="0"/>
    </xf>
    <xf numFmtId="4" fontId="2" fillId="14" borderId="18" xfId="48" applyNumberFormat="1" applyFont="1" applyFill="1" applyBorder="1" applyAlignment="1" applyProtection="1">
      <alignment horizontal="center" vertical="center" wrapText="1"/>
      <protection locked="0"/>
    </xf>
    <xf numFmtId="0" fontId="22" fillId="15" borderId="10" xfId="0" applyNumberFormat="1" applyFont="1" applyFill="1" applyBorder="1" applyAlignment="1" applyProtection="1">
      <alignment horizontal="center" vertical="center" readingOrder="1"/>
      <protection locked="0"/>
    </xf>
    <xf numFmtId="0" fontId="22" fillId="15" borderId="10" xfId="0" applyNumberFormat="1" applyFont="1" applyFill="1" applyBorder="1" applyAlignment="1" applyProtection="1">
      <alignment horizontal="center" vertical="center" wrapText="1" readingOrder="1"/>
      <protection locked="0"/>
    </xf>
    <xf numFmtId="44" fontId="12" fillId="15" borderId="10" xfId="44" applyFont="1" applyFill="1" applyBorder="1" applyAlignment="1">
      <alignment vertical="center"/>
    </xf>
    <xf numFmtId="44" fontId="13" fillId="15" borderId="10" xfId="44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left" vertical="center"/>
    </xf>
    <xf numFmtId="0" fontId="4" fillId="15" borderId="17" xfId="0" applyFont="1" applyFill="1" applyBorder="1" applyAlignment="1">
      <alignment horizontal="left" vertical="center"/>
    </xf>
    <xf numFmtId="44" fontId="13" fillId="15" borderId="14" xfId="44" applyFont="1" applyFill="1" applyBorder="1" applyAlignment="1">
      <alignment horizontal="center" vertical="center"/>
    </xf>
    <xf numFmtId="0" fontId="4" fillId="13" borderId="0" xfId="0" applyFont="1" applyFill="1" applyAlignment="1">
      <alignment horizontal="left" vertical="center"/>
    </xf>
    <xf numFmtId="0" fontId="3" fillId="2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17" xfId="0" applyNumberFormat="1" applyFont="1" applyFill="1" applyBorder="1" applyAlignment="1" applyProtection="1">
      <alignment horizontal="right" vertical="center"/>
      <protection locked="0"/>
    </xf>
    <xf numFmtId="3" fontId="8" fillId="14" borderId="10" xfId="48" applyNumberFormat="1" applyFont="1" applyFill="1" applyBorder="1" applyAlignment="1" applyProtection="1">
      <alignment horizontal="center" vertical="center" wrapText="1"/>
      <protection/>
    </xf>
    <xf numFmtId="44" fontId="2" fillId="14" borderId="10" xfId="44" applyFont="1" applyFill="1" applyBorder="1" applyAlignment="1" applyProtection="1">
      <alignment vertical="center" wrapText="1"/>
      <protection locked="0"/>
    </xf>
    <xf numFmtId="0" fontId="22" fillId="15" borderId="10" xfId="0" applyFont="1" applyFill="1" applyBorder="1" applyAlignment="1">
      <alignment horizontal="center" vertical="center" wrapText="1"/>
    </xf>
    <xf numFmtId="3" fontId="4" fillId="14" borderId="19" xfId="48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48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48" applyNumberFormat="1" applyFont="1" applyFill="1" applyBorder="1" applyAlignment="1" applyProtection="1">
      <alignment horizontal="center" vertical="center" wrapText="1"/>
      <protection locked="0"/>
    </xf>
    <xf numFmtId="44" fontId="2" fillId="0" borderId="20" xfId="44" applyFont="1" applyFill="1" applyBorder="1" applyAlignment="1" applyProtection="1">
      <alignment horizontal="center" vertical="center" wrapText="1"/>
      <protection locked="0"/>
    </xf>
    <xf numFmtId="44" fontId="2" fillId="0" borderId="21" xfId="44" applyFont="1" applyFill="1" applyBorder="1" applyAlignment="1" applyProtection="1">
      <alignment horizontal="center" vertical="center" wrapText="1"/>
      <protection locked="0"/>
    </xf>
    <xf numFmtId="44" fontId="2" fillId="0" borderId="22" xfId="44" applyFont="1" applyFill="1" applyBorder="1" applyAlignment="1" applyProtection="1">
      <alignment horizontal="center" vertical="center" wrapText="1"/>
      <protection locked="0"/>
    </xf>
    <xf numFmtId="44" fontId="2" fillId="3" borderId="13" xfId="44" applyFont="1" applyFill="1" applyBorder="1" applyAlignment="1" applyProtection="1">
      <alignment horizontal="center" vertical="center" wrapText="1"/>
      <protection locked="0"/>
    </xf>
    <xf numFmtId="3" fontId="2" fillId="14" borderId="23" xfId="0" applyNumberFormat="1" applyFont="1" applyFill="1" applyBorder="1" applyAlignment="1">
      <alignment horizontal="center" vertical="center" wrapText="1"/>
    </xf>
    <xf numFmtId="3" fontId="2" fillId="14" borderId="24" xfId="0" applyNumberFormat="1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3" fontId="4" fillId="0" borderId="25" xfId="48" applyNumberFormat="1" applyFont="1" applyFill="1" applyBorder="1" applyAlignment="1" applyProtection="1">
      <alignment horizontal="center" vertical="center" wrapText="1"/>
      <protection locked="0"/>
    </xf>
    <xf numFmtId="9" fontId="4" fillId="14" borderId="19" xfId="53" applyFont="1" applyFill="1" applyBorder="1" applyAlignment="1" applyProtection="1">
      <alignment horizontal="center" vertical="center" wrapText="1"/>
      <protection locked="0"/>
    </xf>
    <xf numFmtId="44" fontId="12" fillId="15" borderId="19" xfId="44" applyFont="1" applyFill="1" applyBorder="1" applyAlignment="1">
      <alignment vertical="center"/>
    </xf>
    <xf numFmtId="44" fontId="12" fillId="0" borderId="20" xfId="44" applyNumberFormat="1" applyFont="1" applyFill="1" applyBorder="1" applyAlignment="1">
      <alignment vertical="center"/>
    </xf>
    <xf numFmtId="44" fontId="12" fillId="0" borderId="21" xfId="44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44" fontId="2" fillId="14" borderId="23" xfId="44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48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48" applyNumberFormat="1" applyFont="1" applyFill="1" applyBorder="1" applyAlignment="1" applyProtection="1">
      <alignment horizontal="center" vertical="center" wrapText="1"/>
      <protection locked="0"/>
    </xf>
    <xf numFmtId="0" fontId="4" fillId="14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26" xfId="53" applyNumberFormat="1" applyFont="1" applyFill="1" applyBorder="1" applyAlignment="1" applyProtection="1">
      <alignment horizontal="center" vertical="center" wrapText="1"/>
      <protection locked="0"/>
    </xf>
    <xf numFmtId="0" fontId="4" fillId="14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44" fontId="4" fillId="0" borderId="27" xfId="0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 applyProtection="1">
      <alignment horizontal="center" vertical="center" wrapText="1"/>
      <protection/>
    </xf>
    <xf numFmtId="10" fontId="2" fillId="15" borderId="18" xfId="53" applyNumberFormat="1" applyFont="1" applyFill="1" applyBorder="1" applyAlignment="1">
      <alignment vertical="center"/>
    </xf>
    <xf numFmtId="3" fontId="12" fillId="15" borderId="18" xfId="48" applyNumberFormat="1" applyFont="1" applyFill="1" applyBorder="1" applyAlignment="1" applyProtection="1">
      <alignment vertical="center" wrapText="1"/>
      <protection/>
    </xf>
    <xf numFmtId="44" fontId="4" fillId="15" borderId="11" xfId="0" applyNumberFormat="1" applyFont="1" applyFill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164" fontId="2" fillId="14" borderId="20" xfId="53" applyNumberFormat="1" applyFont="1" applyFill="1" applyBorder="1" applyAlignment="1" applyProtection="1">
      <alignment horizontal="center" vertical="center" wrapText="1"/>
      <protection locked="0"/>
    </xf>
    <xf numFmtId="164" fontId="2" fillId="14" borderId="21" xfId="53" applyNumberFormat="1" applyFont="1" applyFill="1" applyBorder="1" applyAlignment="1" applyProtection="1">
      <alignment horizontal="center" vertical="center" wrapText="1"/>
      <protection locked="0"/>
    </xf>
    <xf numFmtId="164" fontId="2" fillId="14" borderId="22" xfId="53" applyNumberFormat="1" applyFont="1" applyFill="1" applyBorder="1" applyAlignment="1" applyProtection="1">
      <alignment horizontal="center" vertical="center" wrapText="1"/>
      <protection locked="0"/>
    </xf>
    <xf numFmtId="4" fontId="2" fillId="14" borderId="0" xfId="0" applyNumberFormat="1" applyFont="1" applyFill="1" applyBorder="1" applyAlignment="1">
      <alignment vertical="center" wrapText="1"/>
    </xf>
    <xf numFmtId="4" fontId="2" fillId="14" borderId="0" xfId="0" applyNumberFormat="1" applyFont="1" applyFill="1" applyBorder="1" applyAlignment="1" applyProtection="1">
      <alignment vertical="center" wrapText="1"/>
      <protection locked="0"/>
    </xf>
    <xf numFmtId="4" fontId="7" fillId="14" borderId="0" xfId="0" applyNumberFormat="1" applyFont="1" applyFill="1" applyBorder="1" applyAlignment="1">
      <alignment vertical="center" wrapText="1"/>
    </xf>
    <xf numFmtId="4" fontId="4" fillId="14" borderId="18" xfId="0" applyNumberFormat="1" applyFont="1" applyFill="1" applyBorder="1" applyAlignment="1" applyProtection="1">
      <alignment vertical="center" wrapText="1"/>
      <protection locked="0"/>
    </xf>
    <xf numFmtId="3" fontId="12" fillId="15" borderId="0" xfId="48" applyNumberFormat="1" applyFont="1" applyFill="1" applyBorder="1" applyAlignment="1" applyProtection="1">
      <alignment vertical="center" wrapText="1"/>
      <protection/>
    </xf>
    <xf numFmtId="3" fontId="13" fillId="15" borderId="0" xfId="48" applyNumberFormat="1" applyFont="1" applyFill="1" applyBorder="1" applyAlignment="1" applyProtection="1">
      <alignment horizontal="center" vertical="center" wrapText="1"/>
      <protection/>
    </xf>
    <xf numFmtId="44" fontId="13" fillId="15" borderId="11" xfId="44" applyFont="1" applyFill="1" applyBorder="1" applyAlignment="1">
      <alignment horizontal="center" vertical="center"/>
    </xf>
    <xf numFmtId="4" fontId="8" fillId="14" borderId="14" xfId="0" applyNumberFormat="1" applyFont="1" applyFill="1" applyBorder="1" applyAlignment="1">
      <alignment horizontal="center" vertical="center" wrapText="1"/>
    </xf>
    <xf numFmtId="4" fontId="4" fillId="14" borderId="12" xfId="0" applyNumberFormat="1" applyFont="1" applyFill="1" applyBorder="1" applyAlignment="1">
      <alignment vertical="center" wrapText="1"/>
    </xf>
    <xf numFmtId="4" fontId="4" fillId="14" borderId="16" xfId="0" applyNumberFormat="1" applyFont="1" applyFill="1" applyBorder="1" applyAlignment="1">
      <alignment vertical="center" wrapText="1"/>
    </xf>
    <xf numFmtId="0" fontId="0" fillId="14" borderId="0" xfId="0" applyFill="1" applyBorder="1" applyAlignment="1">
      <alignment/>
    </xf>
    <xf numFmtId="0" fontId="3" fillId="14" borderId="0" xfId="0" applyFont="1" applyFill="1" applyBorder="1" applyAlignment="1">
      <alignment horizontal="right"/>
    </xf>
    <xf numFmtId="4" fontId="9" fillId="14" borderId="17" xfId="0" applyNumberFormat="1" applyFont="1" applyFill="1" applyBorder="1" applyAlignment="1">
      <alignment vertical="center" wrapText="1"/>
    </xf>
    <xf numFmtId="0" fontId="0" fillId="14" borderId="18" xfId="0" applyFont="1" applyFill="1" applyBorder="1" applyAlignment="1">
      <alignment/>
    </xf>
    <xf numFmtId="44" fontId="4" fillId="14" borderId="18" xfId="44" applyFont="1" applyFill="1" applyBorder="1" applyAlignment="1" applyProtection="1">
      <alignment vertical="center" wrapText="1"/>
      <protection locked="0"/>
    </xf>
    <xf numFmtId="4" fontId="2" fillId="3" borderId="16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/>
    </xf>
    <xf numFmtId="4" fontId="3" fillId="3" borderId="0" xfId="0" applyNumberFormat="1" applyFont="1" applyFill="1" applyBorder="1" applyAlignment="1" applyProtection="1">
      <alignment vertical="center" wrapText="1"/>
      <protection locked="0"/>
    </xf>
    <xf numFmtId="2" fontId="13" fillId="3" borderId="11" xfId="0" applyNumberFormat="1" applyFont="1" applyFill="1" applyBorder="1" applyAlignment="1">
      <alignment horizontal="center" vertical="center"/>
    </xf>
    <xf numFmtId="2" fontId="13" fillId="3" borderId="19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12" fillId="15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2" fillId="15" borderId="29" xfId="0" applyFont="1" applyFill="1" applyBorder="1" applyAlignment="1">
      <alignment vertical="center"/>
    </xf>
    <xf numFmtId="4" fontId="4" fillId="14" borderId="24" xfId="0" applyNumberFormat="1" applyFont="1" applyFill="1" applyBorder="1" applyAlignment="1">
      <alignment vertical="center" wrapText="1"/>
    </xf>
    <xf numFmtId="4" fontId="4" fillId="14" borderId="29" xfId="0" applyNumberFormat="1" applyFont="1" applyFill="1" applyBorder="1" applyAlignment="1">
      <alignment vertical="center" wrapText="1"/>
    </xf>
    <xf numFmtId="4" fontId="14" fillId="14" borderId="0" xfId="0" applyNumberFormat="1" applyFont="1" applyFill="1" applyBorder="1" applyAlignment="1">
      <alignment horizontal="center" vertical="center" wrapText="1"/>
    </xf>
    <xf numFmtId="3" fontId="8" fillId="14" borderId="0" xfId="48" applyNumberFormat="1" applyFont="1" applyFill="1" applyBorder="1" applyAlignment="1" applyProtection="1">
      <alignment horizontal="center" vertical="center" wrapText="1"/>
      <protection/>
    </xf>
    <xf numFmtId="44" fontId="4" fillId="14" borderId="0" xfId="44" applyFont="1" applyFill="1" applyBorder="1" applyAlignment="1" applyProtection="1">
      <alignment vertical="center" wrapText="1"/>
      <protection locked="0"/>
    </xf>
    <xf numFmtId="4" fontId="14" fillId="3" borderId="0" xfId="0" applyNumberFormat="1" applyFont="1" applyFill="1" applyBorder="1" applyAlignment="1">
      <alignment horizontal="center" vertical="center" wrapText="1"/>
    </xf>
    <xf numFmtId="4" fontId="2" fillId="3" borderId="0" xfId="48" applyNumberFormat="1" applyFont="1" applyFill="1" applyBorder="1" applyAlignment="1" applyProtection="1">
      <alignment horizontal="center" vertical="center" wrapText="1"/>
      <protection locked="0"/>
    </xf>
    <xf numFmtId="3" fontId="3" fillId="14" borderId="18" xfId="48" applyNumberFormat="1" applyFont="1" applyFill="1" applyBorder="1" applyAlignment="1" applyProtection="1">
      <alignment horizontal="center" vertical="center" wrapText="1"/>
      <protection locked="0"/>
    </xf>
    <xf numFmtId="14" fontId="13" fillId="15" borderId="15" xfId="44" applyNumberFormat="1" applyFont="1" applyFill="1" applyBorder="1" applyAlignment="1">
      <alignment horizontal="center" vertical="center"/>
    </xf>
    <xf numFmtId="2" fontId="13" fillId="15" borderId="11" xfId="0" applyNumberFormat="1" applyFont="1" applyFill="1" applyBorder="1" applyAlignment="1">
      <alignment horizontal="center" vertical="center"/>
    </xf>
    <xf numFmtId="10" fontId="12" fillId="15" borderId="16" xfId="53" applyNumberFormat="1" applyFont="1" applyFill="1" applyBorder="1" applyAlignment="1">
      <alignment vertical="center"/>
    </xf>
    <xf numFmtId="10" fontId="12" fillId="15" borderId="16" xfId="0" applyNumberFormat="1" applyFont="1" applyFill="1" applyBorder="1" applyAlignment="1">
      <alignment vertical="center"/>
    </xf>
    <xf numFmtId="44" fontId="12" fillId="15" borderId="16" xfId="0" applyNumberFormat="1" applyFont="1" applyFill="1" applyBorder="1" applyAlignment="1">
      <alignment vertical="center"/>
    </xf>
    <xf numFmtId="4" fontId="12" fillId="15" borderId="16" xfId="0" applyNumberFormat="1" applyFont="1" applyFill="1" applyBorder="1" applyAlignment="1">
      <alignment vertical="center"/>
    </xf>
    <xf numFmtId="44" fontId="13" fillId="15" borderId="19" xfId="44" applyFont="1" applyFill="1" applyBorder="1" applyAlignment="1">
      <alignment horizontal="center" vertical="center"/>
    </xf>
    <xf numFmtId="44" fontId="12" fillId="15" borderId="11" xfId="44" applyFont="1" applyFill="1" applyBorder="1" applyAlignment="1">
      <alignment vertical="center"/>
    </xf>
    <xf numFmtId="49" fontId="12" fillId="13" borderId="29" xfId="0" applyNumberFormat="1" applyFont="1" applyFill="1" applyBorder="1" applyAlignment="1">
      <alignment horizontal="center" vertical="center"/>
    </xf>
    <xf numFmtId="44" fontId="12" fillId="15" borderId="0" xfId="44" applyFont="1" applyFill="1" applyBorder="1" applyAlignment="1">
      <alignment vertical="center"/>
    </xf>
    <xf numFmtId="44" fontId="12" fillId="15" borderId="29" xfId="44" applyFont="1" applyFill="1" applyBorder="1" applyAlignment="1">
      <alignment vertical="center"/>
    </xf>
    <xf numFmtId="2" fontId="13" fillId="3" borderId="15" xfId="0" applyNumberFormat="1" applyFont="1" applyFill="1" applyBorder="1" applyAlignment="1">
      <alignment horizontal="center" vertical="center"/>
    </xf>
    <xf numFmtId="4" fontId="12" fillId="3" borderId="16" xfId="0" applyNumberFormat="1" applyFont="1" applyFill="1" applyBorder="1" applyAlignment="1">
      <alignment vertical="center"/>
    </xf>
    <xf numFmtId="3" fontId="12" fillId="3" borderId="0" xfId="48" applyNumberFormat="1" applyFont="1" applyFill="1" applyBorder="1" applyAlignment="1" applyProtection="1">
      <alignment vertical="center" wrapText="1"/>
      <protection/>
    </xf>
    <xf numFmtId="9" fontId="2" fillId="3" borderId="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3" fontId="12" fillId="3" borderId="18" xfId="48" applyNumberFormat="1" applyFont="1" applyFill="1" applyBorder="1" applyAlignment="1" applyProtection="1">
      <alignment vertical="center" wrapText="1"/>
      <protection/>
    </xf>
    <xf numFmtId="10" fontId="2" fillId="14" borderId="0" xfId="53" applyNumberFormat="1" applyFont="1" applyFill="1" applyBorder="1" applyAlignment="1">
      <alignment horizontal="center" vertical="center" wrapText="1"/>
    </xf>
    <xf numFmtId="4" fontId="4" fillId="14" borderId="0" xfId="0" applyNumberFormat="1" applyFont="1" applyFill="1" applyBorder="1" applyAlignment="1" applyProtection="1">
      <alignment vertical="center" wrapText="1"/>
      <protection locked="0"/>
    </xf>
    <xf numFmtId="0" fontId="4" fillId="14" borderId="13" xfId="0" applyNumberFormat="1" applyFont="1" applyFill="1" applyBorder="1" applyAlignment="1" applyProtection="1">
      <alignment vertical="center"/>
      <protection locked="0"/>
    </xf>
    <xf numFmtId="168" fontId="4" fillId="14" borderId="19" xfId="44" applyNumberFormat="1" applyFont="1" applyFill="1" applyBorder="1" applyAlignment="1" applyProtection="1">
      <alignment horizontal="center" vertical="center" wrapText="1"/>
      <protection locked="0"/>
    </xf>
    <xf numFmtId="4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vertical="center"/>
      <protection locked="0"/>
    </xf>
    <xf numFmtId="44" fontId="2" fillId="3" borderId="12" xfId="44" applyFont="1" applyFill="1" applyBorder="1" applyAlignment="1" applyProtection="1">
      <alignment horizontal="center" vertical="center" wrapText="1"/>
      <protection locked="0"/>
    </xf>
    <xf numFmtId="168" fontId="8" fillId="14" borderId="19" xfId="44" applyNumberFormat="1" applyFont="1" applyFill="1" applyBorder="1" applyAlignment="1">
      <alignment horizontal="center" vertical="center" wrapText="1"/>
    </xf>
    <xf numFmtId="0" fontId="0" fillId="14" borderId="23" xfId="0" applyFont="1" applyFill="1" applyBorder="1" applyAlignment="1">
      <alignment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 applyAlignment="1">
      <alignment horizontal="center" vertical="center"/>
    </xf>
    <xf numFmtId="4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1" xfId="0" applyNumberFormat="1" applyFont="1" applyFill="1" applyBorder="1" applyAlignment="1" applyProtection="1">
      <alignment vertical="center"/>
      <protection locked="0"/>
    </xf>
    <xf numFmtId="0" fontId="2" fillId="3" borderId="34" xfId="0" applyNumberFormat="1" applyFont="1" applyFill="1" applyBorder="1" applyAlignment="1" applyProtection="1">
      <alignment vertical="center"/>
      <protection locked="0"/>
    </xf>
    <xf numFmtId="44" fontId="4" fillId="14" borderId="26" xfId="44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>
      <alignment/>
    </xf>
    <xf numFmtId="44" fontId="2" fillId="14" borderId="26" xfId="44" applyFont="1" applyFill="1" applyBorder="1" applyAlignment="1" applyProtection="1">
      <alignment vertical="center" wrapText="1"/>
      <protection locked="0"/>
    </xf>
    <xf numFmtId="44" fontId="3" fillId="14" borderId="19" xfId="44" applyFont="1" applyFill="1" applyBorder="1" applyAlignment="1" applyProtection="1">
      <alignment vertical="center" wrapText="1"/>
      <protection locked="0"/>
    </xf>
    <xf numFmtId="4" fontId="2" fillId="0" borderId="3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4" fillId="0" borderId="32" xfId="0" applyNumberFormat="1" applyFont="1" applyFill="1" applyBorder="1" applyAlignment="1">
      <alignment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22" fillId="15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15" borderId="19" xfId="0" applyFont="1" applyFill="1" applyBorder="1" applyAlignment="1">
      <alignment horizontal="center" vertical="center" wrapText="1" readingOrder="1"/>
    </xf>
    <xf numFmtId="0" fontId="22" fillId="15" borderId="11" xfId="0" applyFont="1" applyFill="1" applyBorder="1" applyAlignment="1">
      <alignment horizontal="center" vertical="center" wrapText="1" readingOrder="1"/>
    </xf>
    <xf numFmtId="1" fontId="15" fillId="0" borderId="36" xfId="0" applyNumberFormat="1" applyFont="1" applyFill="1" applyBorder="1" applyAlignment="1">
      <alignment horizontal="center" vertical="center"/>
    </xf>
    <xf numFmtId="10" fontId="2" fillId="14" borderId="29" xfId="0" applyNumberFormat="1" applyFont="1" applyFill="1" applyBorder="1" applyAlignment="1">
      <alignment/>
    </xf>
    <xf numFmtId="44" fontId="4" fillId="14" borderId="13" xfId="44" applyFont="1" applyFill="1" applyBorder="1" applyAlignment="1" applyProtection="1">
      <alignment vertical="center" wrapText="1"/>
      <protection locked="0"/>
    </xf>
    <xf numFmtId="4" fontId="9" fillId="14" borderId="14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vertical="center" wrapText="1"/>
    </xf>
    <xf numFmtId="0" fontId="4" fillId="14" borderId="11" xfId="0" applyNumberFormat="1" applyFont="1" applyFill="1" applyBorder="1" applyAlignment="1" applyProtection="1">
      <alignment horizontal="center" vertical="center" wrapText="1"/>
      <protection locked="0"/>
    </xf>
    <xf numFmtId="44" fontId="2" fillId="14" borderId="26" xfId="44" applyFont="1" applyFill="1" applyBorder="1" applyAlignment="1" applyProtection="1">
      <alignment vertical="center" wrapText="1"/>
      <protection locked="0"/>
    </xf>
    <xf numFmtId="4" fontId="2" fillId="0" borderId="3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4" fontId="12" fillId="0" borderId="21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0" fontId="12" fillId="15" borderId="26" xfId="0" applyNumberFormat="1" applyFont="1" applyFill="1" applyBorder="1" applyAlignment="1">
      <alignment vertical="center"/>
    </xf>
    <xf numFmtId="3" fontId="12" fillId="15" borderId="26" xfId="48" applyNumberFormat="1" applyFont="1" applyFill="1" applyBorder="1" applyAlignment="1" applyProtection="1">
      <alignment vertical="center" wrapText="1"/>
      <protection/>
    </xf>
    <xf numFmtId="0" fontId="12" fillId="15" borderId="23" xfId="0" applyFont="1" applyFill="1" applyBorder="1" applyAlignment="1">
      <alignment vertical="center"/>
    </xf>
    <xf numFmtId="9" fontId="4" fillId="14" borderId="10" xfId="53" applyFont="1" applyFill="1" applyBorder="1" applyAlignment="1" applyProtection="1">
      <alignment horizontal="center" vertical="center" wrapText="1"/>
      <protection locked="0"/>
    </xf>
    <xf numFmtId="0" fontId="15" fillId="12" borderId="11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0" fontId="15" fillId="0" borderId="37" xfId="0" applyFont="1" applyFill="1" applyBorder="1" applyAlignment="1">
      <alignment vertical="top" wrapText="1"/>
    </xf>
    <xf numFmtId="0" fontId="18" fillId="14" borderId="32" xfId="0" applyFont="1" applyFill="1" applyBorder="1" applyAlignment="1">
      <alignment horizontal="center" vertical="center" wrapText="1"/>
    </xf>
    <xf numFmtId="0" fontId="18" fillId="14" borderId="27" xfId="0" applyFont="1" applyFill="1" applyBorder="1" applyAlignment="1">
      <alignment horizontal="center" vertical="center" wrapText="1"/>
    </xf>
    <xf numFmtId="0" fontId="18" fillId="15" borderId="32" xfId="0" applyFont="1" applyFill="1" applyBorder="1" applyAlignment="1">
      <alignment horizontal="center" vertical="center" wrapText="1"/>
    </xf>
    <xf numFmtId="0" fontId="18" fillId="15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13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14" borderId="0" xfId="0" applyFont="1" applyFill="1" applyAlignment="1">
      <alignment vertical="center"/>
    </xf>
    <xf numFmtId="0" fontId="5" fillId="14" borderId="0" xfId="0" applyFont="1" applyFill="1" applyAlignment="1">
      <alignment/>
    </xf>
    <xf numFmtId="0" fontId="5" fillId="14" borderId="0" xfId="0" applyFont="1" applyFill="1" applyAlignment="1">
      <alignment horizontal="center"/>
    </xf>
    <xf numFmtId="0" fontId="0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 horizontal="center"/>
    </xf>
    <xf numFmtId="0" fontId="26" fillId="14" borderId="10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10" fontId="13" fillId="13" borderId="10" xfId="53" applyNumberFormat="1" applyFont="1" applyFill="1" applyBorder="1" applyAlignment="1">
      <alignment vertical="center"/>
    </xf>
    <xf numFmtId="0" fontId="43" fillId="0" borderId="0" xfId="0" applyFont="1" applyAlignment="1">
      <alignment vertical="top"/>
    </xf>
    <xf numFmtId="0" fontId="44" fillId="0" borderId="0" xfId="0" applyFont="1" applyAlignment="1">
      <alignment/>
    </xf>
    <xf numFmtId="165" fontId="10" fillId="0" borderId="0" xfId="0" applyNumberFormat="1" applyFont="1" applyAlignment="1">
      <alignment vertical="center"/>
    </xf>
    <xf numFmtId="10" fontId="45" fillId="15" borderId="10" xfId="53" applyNumberFormat="1" applyFont="1" applyFill="1" applyBorder="1" applyAlignment="1">
      <alignment vertical="center"/>
    </xf>
    <xf numFmtId="3" fontId="22" fillId="15" borderId="0" xfId="48" applyNumberFormat="1" applyFont="1" applyFill="1" applyBorder="1" applyAlignment="1" applyProtection="1">
      <alignment horizontal="center" vertical="center" wrapText="1"/>
      <protection/>
    </xf>
    <xf numFmtId="44" fontId="45" fillId="15" borderId="12" xfId="44" applyFont="1" applyFill="1" applyBorder="1" applyAlignment="1">
      <alignment/>
    </xf>
    <xf numFmtId="44" fontId="45" fillId="0" borderId="27" xfId="44" applyFont="1" applyFill="1" applyBorder="1" applyAlignment="1">
      <alignment/>
    </xf>
    <xf numFmtId="2" fontId="22" fillId="15" borderId="16" xfId="0" applyNumberFormat="1" applyFont="1" applyFill="1" applyBorder="1" applyAlignment="1">
      <alignment horizontal="center" vertical="center"/>
    </xf>
    <xf numFmtId="10" fontId="45" fillId="3" borderId="10" xfId="0" applyNumberFormat="1" applyFont="1" applyFill="1" applyBorder="1" applyAlignment="1">
      <alignment vertical="center"/>
    </xf>
    <xf numFmtId="0" fontId="44" fillId="15" borderId="0" xfId="0" applyFont="1" applyFill="1" applyBorder="1" applyAlignment="1">
      <alignment/>
    </xf>
    <xf numFmtId="44" fontId="45" fillId="0" borderId="20" xfId="44" applyFont="1" applyFill="1" applyBorder="1" applyAlignment="1">
      <alignment vertical="center"/>
    </xf>
    <xf numFmtId="44" fontId="45" fillId="0" borderId="21" xfId="44" applyFont="1" applyFill="1" applyBorder="1" applyAlignment="1">
      <alignment vertical="center"/>
    </xf>
    <xf numFmtId="10" fontId="48" fillId="3" borderId="38" xfId="0" applyNumberFormat="1" applyFont="1" applyFill="1" applyBorder="1" applyAlignment="1">
      <alignment vertical="center"/>
    </xf>
    <xf numFmtId="44" fontId="45" fillId="15" borderId="10" xfId="44" applyFont="1" applyFill="1" applyBorder="1" applyAlignment="1">
      <alignment vertical="center"/>
    </xf>
    <xf numFmtId="44" fontId="45" fillId="15" borderId="0" xfId="0" applyNumberFormat="1" applyFont="1" applyFill="1" applyBorder="1" applyAlignment="1">
      <alignment vertical="center"/>
    </xf>
    <xf numFmtId="44" fontId="22" fillId="15" borderId="38" xfId="44" applyFont="1" applyFill="1" applyBorder="1" applyAlignment="1">
      <alignment horizontal="center" vertical="center"/>
    </xf>
    <xf numFmtId="10" fontId="45" fillId="15" borderId="39" xfId="53" applyNumberFormat="1" applyFont="1" applyFill="1" applyBorder="1" applyAlignment="1">
      <alignment vertical="center"/>
    </xf>
    <xf numFmtId="3" fontId="22" fillId="0" borderId="27" xfId="48" applyNumberFormat="1" applyFont="1" applyFill="1" applyBorder="1" applyAlignment="1" applyProtection="1">
      <alignment horizontal="center" vertical="center" wrapText="1"/>
      <protection/>
    </xf>
    <xf numFmtId="44" fontId="45" fillId="15" borderId="14" xfId="44" applyFont="1" applyFill="1" applyBorder="1" applyAlignment="1">
      <alignment vertical="center"/>
    </xf>
    <xf numFmtId="0" fontId="12" fillId="3" borderId="16" xfId="0" applyFont="1" applyFill="1" applyBorder="1" applyAlignment="1">
      <alignment horizontal="right" vertical="center"/>
    </xf>
    <xf numFmtId="10" fontId="48" fillId="3" borderId="10" xfId="0" applyNumberFormat="1" applyFont="1" applyFill="1" applyBorder="1" applyAlignment="1">
      <alignment vertical="center"/>
    </xf>
    <xf numFmtId="0" fontId="49" fillId="3" borderId="0" xfId="0" applyFont="1" applyFill="1" applyBorder="1" applyAlignment="1">
      <alignment/>
    </xf>
    <xf numFmtId="44" fontId="48" fillId="3" borderId="10" xfId="44" applyFont="1" applyFill="1" applyBorder="1" applyAlignment="1">
      <alignment vertical="center"/>
    </xf>
    <xf numFmtId="10" fontId="48" fillId="3" borderId="10" xfId="53" applyNumberFormat="1" applyFont="1" applyFill="1" applyBorder="1" applyAlignment="1">
      <alignment vertical="center"/>
    </xf>
    <xf numFmtId="3" fontId="46" fillId="3" borderId="27" xfId="48" applyNumberFormat="1" applyFont="1" applyFill="1" applyBorder="1" applyAlignment="1" applyProtection="1">
      <alignment horizontal="center" vertical="center" wrapText="1"/>
      <protection/>
    </xf>
    <xf numFmtId="44" fontId="12" fillId="3" borderId="16" xfId="44" applyFont="1" applyFill="1" applyBorder="1" applyAlignment="1">
      <alignment vertical="center"/>
    </xf>
    <xf numFmtId="0" fontId="23" fillId="3" borderId="11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/>
    </xf>
    <xf numFmtId="0" fontId="27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165" fontId="13" fillId="3" borderId="10" xfId="0" applyNumberFormat="1" applyFont="1" applyFill="1" applyBorder="1" applyAlignment="1">
      <alignment vertical="center"/>
    </xf>
    <xf numFmtId="167" fontId="12" fillId="3" borderId="19" xfId="48" applyNumberFormat="1" applyFont="1" applyFill="1" applyBorder="1" applyAlignment="1">
      <alignment horizontal="center" vertical="center"/>
    </xf>
    <xf numFmtId="44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167" fontId="12" fillId="3" borderId="10" xfId="48" applyNumberFormat="1" applyFont="1" applyFill="1" applyBorder="1" applyAlignment="1">
      <alignment horizontal="center" vertical="center"/>
    </xf>
    <xf numFmtId="10" fontId="48" fillId="3" borderId="38" xfId="53" applyNumberFormat="1" applyFont="1" applyFill="1" applyBorder="1" applyAlignment="1">
      <alignment vertical="center"/>
    </xf>
    <xf numFmtId="44" fontId="46" fillId="3" borderId="28" xfId="44" applyFont="1" applyFill="1" applyBorder="1" applyAlignment="1">
      <alignment horizontal="center" vertical="center"/>
    </xf>
    <xf numFmtId="10" fontId="46" fillId="3" borderId="27" xfId="53" applyNumberFormat="1" applyFont="1" applyFill="1" applyBorder="1" applyAlignment="1">
      <alignment vertical="center"/>
    </xf>
    <xf numFmtId="44" fontId="46" fillId="3" borderId="27" xfId="44" applyFont="1" applyFill="1" applyBorder="1" applyAlignment="1">
      <alignment vertical="center"/>
    </xf>
    <xf numFmtId="1" fontId="43" fillId="0" borderId="40" xfId="0" applyNumberFormat="1" applyFont="1" applyFill="1" applyBorder="1" applyAlignment="1">
      <alignment horizontal="center" vertical="center"/>
    </xf>
    <xf numFmtId="0" fontId="22" fillId="15" borderId="41" xfId="0" applyNumberFormat="1" applyFont="1" applyFill="1" applyBorder="1" applyAlignment="1" applyProtection="1">
      <alignment horizontal="center" vertical="center" readingOrder="1"/>
      <protection locked="0"/>
    </xf>
    <xf numFmtId="0" fontId="22" fillId="15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15" borderId="42" xfId="0" applyFont="1" applyFill="1" applyBorder="1" applyAlignment="1">
      <alignment horizontal="center" vertical="center" wrapText="1"/>
    </xf>
    <xf numFmtId="0" fontId="22" fillId="15" borderId="42" xfId="0" applyFont="1" applyFill="1" applyBorder="1" applyAlignment="1">
      <alignment horizontal="center" vertical="center" wrapText="1" readingOrder="1"/>
    </xf>
    <xf numFmtId="0" fontId="22" fillId="15" borderId="43" xfId="0" applyFont="1" applyFill="1" applyBorder="1" applyAlignment="1">
      <alignment horizontal="center" vertical="center" wrapText="1" readingOrder="1"/>
    </xf>
    <xf numFmtId="0" fontId="22" fillId="12" borderId="44" xfId="0" applyFont="1" applyFill="1" applyBorder="1" applyAlignment="1">
      <alignment horizontal="right" vertical="center"/>
    </xf>
    <xf numFmtId="0" fontId="45" fillId="15" borderId="45" xfId="0" applyFont="1" applyFill="1" applyBorder="1" applyAlignment="1">
      <alignment horizontal="right" vertical="center"/>
    </xf>
    <xf numFmtId="0" fontId="44" fillId="15" borderId="46" xfId="0" applyFont="1" applyFill="1" applyBorder="1" applyAlignment="1">
      <alignment/>
    </xf>
    <xf numFmtId="0" fontId="22" fillId="15" borderId="47" xfId="0" applyFont="1" applyFill="1" applyBorder="1" applyAlignment="1">
      <alignment horizontal="right" vertical="center"/>
    </xf>
    <xf numFmtId="0" fontId="44" fillId="15" borderId="48" xfId="0" applyFont="1" applyFill="1" applyBorder="1" applyAlignment="1">
      <alignment/>
    </xf>
    <xf numFmtId="0" fontId="45" fillId="3" borderId="49" xfId="0" applyFont="1" applyFill="1" applyBorder="1" applyAlignment="1">
      <alignment horizontal="right" vertical="center"/>
    </xf>
    <xf numFmtId="2" fontId="22" fillId="3" borderId="50" xfId="0" applyNumberFormat="1" applyFont="1" applyFill="1" applyBorder="1" applyAlignment="1">
      <alignment horizontal="center" vertical="center"/>
    </xf>
    <xf numFmtId="0" fontId="45" fillId="3" borderId="51" xfId="0" applyFont="1" applyFill="1" applyBorder="1" applyAlignment="1">
      <alignment vertical="center"/>
    </xf>
    <xf numFmtId="0" fontId="44" fillId="3" borderId="52" xfId="0" applyFont="1" applyFill="1" applyBorder="1" applyAlignment="1">
      <alignment/>
    </xf>
    <xf numFmtId="0" fontId="44" fillId="3" borderId="53" xfId="0" applyFont="1" applyFill="1" applyBorder="1" applyAlignment="1">
      <alignment/>
    </xf>
    <xf numFmtId="0" fontId="2" fillId="0" borderId="54" xfId="0" applyNumberFormat="1" applyFont="1" applyFill="1" applyBorder="1" applyAlignment="1" applyProtection="1">
      <alignment horizontal="right" vertical="center"/>
      <protection locked="0"/>
    </xf>
    <xf numFmtId="0" fontId="47" fillId="0" borderId="55" xfId="0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 applyProtection="1">
      <alignment horizontal="center" vertical="center"/>
      <protection locked="0"/>
    </xf>
    <xf numFmtId="168" fontId="12" fillId="0" borderId="57" xfId="44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3" fontId="23" fillId="0" borderId="58" xfId="48" applyNumberFormat="1" applyFont="1" applyFill="1" applyBorder="1" applyAlignment="1" applyProtection="1">
      <alignment horizontal="center" vertical="center" wrapText="1"/>
      <protection/>
    </xf>
    <xf numFmtId="3" fontId="23" fillId="0" borderId="59" xfId="48" applyNumberFormat="1" applyFont="1" applyFill="1" applyBorder="1" applyAlignment="1" applyProtection="1">
      <alignment horizontal="center" vertical="center" wrapText="1"/>
      <protection/>
    </xf>
    <xf numFmtId="0" fontId="27" fillId="0" borderId="60" xfId="0" applyFont="1" applyFill="1" applyBorder="1" applyAlignment="1">
      <alignment horizontal="center" vertical="center"/>
    </xf>
    <xf numFmtId="0" fontId="46" fillId="3" borderId="41" xfId="0" applyNumberFormat="1" applyFont="1" applyFill="1" applyBorder="1" applyAlignment="1" applyProtection="1">
      <alignment horizontal="center" vertical="center" readingOrder="1"/>
      <protection locked="0"/>
    </xf>
    <xf numFmtId="0" fontId="46" fillId="3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3" borderId="42" xfId="0" applyFont="1" applyFill="1" applyBorder="1" applyAlignment="1">
      <alignment horizontal="center" vertical="center" wrapText="1"/>
    </xf>
    <xf numFmtId="0" fontId="46" fillId="3" borderId="42" xfId="0" applyFont="1" applyFill="1" applyBorder="1" applyAlignment="1">
      <alignment horizontal="center" vertical="center" wrapText="1" readingOrder="1"/>
    </xf>
    <xf numFmtId="0" fontId="47" fillId="3" borderId="61" xfId="0" applyFont="1" applyFill="1" applyBorder="1" applyAlignment="1">
      <alignment horizontal="center" vertical="center"/>
    </xf>
    <xf numFmtId="0" fontId="49" fillId="3" borderId="62" xfId="0" applyFont="1" applyFill="1" applyBorder="1" applyAlignment="1">
      <alignment/>
    </xf>
    <xf numFmtId="2" fontId="46" fillId="3" borderId="63" xfId="0" applyNumberFormat="1" applyFont="1" applyFill="1" applyBorder="1" applyAlignment="1">
      <alignment horizontal="center" vertical="center"/>
    </xf>
    <xf numFmtId="0" fontId="48" fillId="3" borderId="64" xfId="0" applyFont="1" applyFill="1" applyBorder="1" applyAlignment="1">
      <alignment vertical="center"/>
    </xf>
    <xf numFmtId="0" fontId="49" fillId="3" borderId="52" xfId="0" applyFont="1" applyFill="1" applyBorder="1" applyAlignment="1">
      <alignment vertical="center"/>
    </xf>
    <xf numFmtId="44" fontId="46" fillId="3" borderId="59" xfId="44" applyFont="1" applyFill="1" applyBorder="1" applyAlignment="1">
      <alignment vertical="center"/>
    </xf>
    <xf numFmtId="0" fontId="47" fillId="3" borderId="65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4" fillId="14" borderId="66" xfId="0" applyNumberFormat="1" applyFont="1" applyFill="1" applyBorder="1" applyAlignment="1" applyProtection="1">
      <alignment horizontal="center" vertical="center"/>
      <protection locked="0"/>
    </xf>
    <xf numFmtId="0" fontId="4" fillId="14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67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 wrapText="1"/>
    </xf>
    <xf numFmtId="0" fontId="4" fillId="14" borderId="61" xfId="0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 applyProtection="1">
      <alignment horizontal="center" vertical="center"/>
      <protection locked="0"/>
    </xf>
    <xf numFmtId="0" fontId="0" fillId="14" borderId="46" xfId="0" applyFill="1" applyBorder="1" applyAlignment="1">
      <alignment/>
    </xf>
    <xf numFmtId="0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4" fillId="14" borderId="68" xfId="0" applyNumberFormat="1" applyFont="1" applyFill="1" applyBorder="1" applyAlignment="1" applyProtection="1">
      <alignment vertical="center"/>
      <protection locked="0"/>
    </xf>
    <xf numFmtId="0" fontId="3" fillId="2" borderId="69" xfId="0" applyNumberFormat="1" applyFont="1" applyFill="1" applyBorder="1" applyAlignment="1" applyProtection="1">
      <alignment horizontal="right" vertical="center"/>
      <protection locked="0"/>
    </xf>
    <xf numFmtId="0" fontId="0" fillId="14" borderId="70" xfId="0" applyFont="1" applyFill="1" applyBorder="1" applyAlignment="1">
      <alignment/>
    </xf>
    <xf numFmtId="0" fontId="4" fillId="14" borderId="71" xfId="0" applyNumberFormat="1" applyFont="1" applyFill="1" applyBorder="1" applyAlignment="1" applyProtection="1">
      <alignment horizontal="center" vertical="center"/>
      <protection locked="0"/>
    </xf>
    <xf numFmtId="0" fontId="4" fillId="14" borderId="72" xfId="0" applyFont="1" applyFill="1" applyBorder="1" applyAlignment="1">
      <alignment horizontal="center" vertical="center" wrapText="1"/>
    </xf>
    <xf numFmtId="0" fontId="4" fillId="14" borderId="69" xfId="0" applyNumberFormat="1" applyFont="1" applyFill="1" applyBorder="1" applyAlignment="1" applyProtection="1">
      <alignment vertical="center"/>
      <protection locked="0"/>
    </xf>
    <xf numFmtId="44" fontId="3" fillId="14" borderId="73" xfId="44" applyFont="1" applyFill="1" applyBorder="1" applyAlignment="1" applyProtection="1">
      <alignment vertical="center" wrapText="1"/>
      <protection locked="0"/>
    </xf>
    <xf numFmtId="0" fontId="0" fillId="14" borderId="74" xfId="0" applyFill="1" applyBorder="1" applyAlignment="1">
      <alignment/>
    </xf>
    <xf numFmtId="0" fontId="3" fillId="2" borderId="45" xfId="0" applyNumberFormat="1" applyFont="1" applyFill="1" applyBorder="1" applyAlignment="1" applyProtection="1">
      <alignment horizontal="right" vertical="center"/>
      <protection locked="0"/>
    </xf>
    <xf numFmtId="44" fontId="4" fillId="14" borderId="46" xfId="44" applyFont="1" applyFill="1" applyBorder="1" applyAlignment="1">
      <alignment/>
    </xf>
    <xf numFmtId="0" fontId="4" fillId="3" borderId="75" xfId="0" applyNumberFormat="1" applyFont="1" applyFill="1" applyBorder="1" applyAlignment="1" applyProtection="1">
      <alignment vertical="center"/>
      <protection locked="0"/>
    </xf>
    <xf numFmtId="44" fontId="4" fillId="3" borderId="76" xfId="44" applyFont="1" applyFill="1" applyBorder="1" applyAlignment="1">
      <alignment vertical="center" wrapText="1"/>
    </xf>
    <xf numFmtId="0" fontId="4" fillId="14" borderId="77" xfId="0" applyNumberFormat="1" applyFont="1" applyFill="1" applyBorder="1" applyAlignment="1" applyProtection="1">
      <alignment vertical="center"/>
      <protection locked="0"/>
    </xf>
    <xf numFmtId="4" fontId="2" fillId="14" borderId="78" xfId="0" applyNumberFormat="1" applyFont="1" applyFill="1" applyBorder="1" applyAlignment="1" applyProtection="1">
      <alignment horizontal="center" vertical="center" wrapText="1"/>
      <protection locked="0"/>
    </xf>
    <xf numFmtId="4" fontId="2" fillId="14" borderId="79" xfId="0" applyNumberFormat="1" applyFont="1" applyFill="1" applyBorder="1" applyAlignment="1">
      <alignment vertical="center" wrapText="1"/>
    </xf>
    <xf numFmtId="0" fontId="0" fillId="14" borderId="80" xfId="0" applyFill="1" applyBorder="1" applyAlignment="1">
      <alignment/>
    </xf>
    <xf numFmtId="44" fontId="4" fillId="14" borderId="50" xfId="44" applyFont="1" applyFill="1" applyBorder="1" applyAlignment="1" applyProtection="1">
      <alignment vertical="center" wrapText="1"/>
      <protection locked="0"/>
    </xf>
    <xf numFmtId="0" fontId="6" fillId="14" borderId="81" xfId="0" applyFont="1" applyFill="1" applyBorder="1" applyAlignment="1">
      <alignment horizontal="center"/>
    </xf>
    <xf numFmtId="0" fontId="46" fillId="3" borderId="58" xfId="0" applyFont="1" applyFill="1" applyBorder="1" applyAlignment="1">
      <alignment horizontal="left" vertical="center"/>
    </xf>
    <xf numFmtId="44" fontId="48" fillId="3" borderId="82" xfId="44" applyFont="1" applyFill="1" applyBorder="1" applyAlignment="1">
      <alignment vertical="center"/>
    </xf>
    <xf numFmtId="49" fontId="13" fillId="12" borderId="23" xfId="0" applyNumberFormat="1" applyFont="1" applyFill="1" applyBorder="1" applyAlignment="1">
      <alignment horizontal="center" vertical="center"/>
    </xf>
    <xf numFmtId="49" fontId="22" fillId="12" borderId="15" xfId="44" applyNumberFormat="1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44" fontId="48" fillId="3" borderId="83" xfId="44" applyFont="1" applyFill="1" applyBorder="1" applyAlignment="1">
      <alignment vertical="center"/>
    </xf>
    <xf numFmtId="2" fontId="46" fillId="3" borderId="0" xfId="0" applyNumberFormat="1" applyFont="1" applyFill="1" applyBorder="1" applyAlignment="1">
      <alignment horizontal="center" vertical="center"/>
    </xf>
    <xf numFmtId="2" fontId="46" fillId="3" borderId="0" xfId="0" applyNumberFormat="1" applyFont="1" applyFill="1" applyBorder="1" applyAlignment="1">
      <alignment horizontal="center" vertical="center"/>
    </xf>
    <xf numFmtId="44" fontId="48" fillId="3" borderId="24" xfId="44" applyFont="1" applyFill="1" applyBorder="1" applyAlignment="1">
      <alignment vertical="center"/>
    </xf>
    <xf numFmtId="0" fontId="48" fillId="3" borderId="15" xfId="0" applyFont="1" applyFill="1" applyBorder="1" applyAlignment="1">
      <alignment horizontal="right" vertical="center"/>
    </xf>
    <xf numFmtId="0" fontId="48" fillId="3" borderId="82" xfId="0" applyFont="1" applyFill="1" applyBorder="1" applyAlignment="1">
      <alignment horizontal="right" vertical="center"/>
    </xf>
    <xf numFmtId="0" fontId="46" fillId="3" borderId="27" xfId="0" applyFont="1" applyFill="1" applyBorder="1" applyAlignment="1">
      <alignment horizontal="right" vertical="center"/>
    </xf>
    <xf numFmtId="3" fontId="50" fillId="3" borderId="84" xfId="48" applyNumberFormat="1" applyFont="1" applyFill="1" applyBorder="1" applyAlignment="1" applyProtection="1">
      <alignment horizontal="center" vertical="center" wrapText="1"/>
      <protection/>
    </xf>
    <xf numFmtId="0" fontId="23" fillId="3" borderId="85" xfId="0" applyFont="1" applyFill="1" applyBorder="1" applyAlignment="1">
      <alignment vertical="center"/>
    </xf>
    <xf numFmtId="44" fontId="12" fillId="3" borderId="86" xfId="0" applyNumberFormat="1" applyFont="1" applyFill="1" applyBorder="1" applyAlignment="1">
      <alignment vertical="center"/>
    </xf>
    <xf numFmtId="44" fontId="12" fillId="3" borderId="87" xfId="0" applyNumberFormat="1" applyFont="1" applyFill="1" applyBorder="1" applyAlignment="1">
      <alignment vertical="center"/>
    </xf>
    <xf numFmtId="44" fontId="50" fillId="3" borderId="27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168" fontId="12" fillId="3" borderId="88" xfId="44" applyNumberFormat="1" applyFont="1" applyFill="1" applyBorder="1" applyAlignment="1">
      <alignment horizontal="center" vertical="center"/>
    </xf>
    <xf numFmtId="44" fontId="50" fillId="3" borderId="27" xfId="44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12" borderId="89" xfId="0" applyFont="1" applyFill="1" applyBorder="1" applyAlignment="1">
      <alignment horizontal="center" vertical="center" wrapText="1"/>
    </xf>
    <xf numFmtId="0" fontId="6" fillId="12" borderId="90" xfId="0" applyFont="1" applyFill="1" applyBorder="1" applyAlignment="1">
      <alignment horizontal="center" vertical="center" wrapText="1"/>
    </xf>
    <xf numFmtId="0" fontId="6" fillId="10" borderId="89" xfId="0" applyFont="1" applyFill="1" applyBorder="1" applyAlignment="1">
      <alignment horizontal="center" vertical="center" wrapText="1"/>
    </xf>
    <xf numFmtId="0" fontId="6" fillId="10" borderId="9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26" fillId="13" borderId="0" xfId="0" applyFont="1" applyFill="1" applyAlignment="1">
      <alignment horizontal="left" vertical="top" wrapText="1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10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5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RESTAURATION\Finances\dotation%20restau\2012\12_Vincent%20d'Indy_F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mode d'emploi 2011 2012"/>
      <sheetName val="FA 2011"/>
      <sheetName val="FA 2012"/>
      <sheetName val="comptes"/>
    </sheetNames>
  </externalBook>
</externalLink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B9">
      <selection activeCell="C19" sqref="C19"/>
    </sheetView>
  </sheetViews>
  <sheetFormatPr defaultColWidth="11.421875" defaultRowHeight="12.75"/>
  <cols>
    <col min="1" max="1" width="51.00390625" style="13" customWidth="1"/>
    <col min="2" max="2" width="62.7109375" style="15" customWidth="1"/>
    <col min="3" max="3" width="60.140625" style="15" customWidth="1"/>
    <col min="4" max="4" width="11.421875" style="15" customWidth="1"/>
    <col min="5" max="16384" width="11.421875" style="11" customWidth="1"/>
  </cols>
  <sheetData>
    <row r="1" spans="1:4" s="10" customFormat="1" ht="18">
      <c r="A1" s="13"/>
      <c r="B1" s="16"/>
      <c r="C1" s="16"/>
      <c r="D1" s="16"/>
    </row>
    <row r="2" spans="1:4" s="10" customFormat="1" ht="18">
      <c r="A2" s="14" t="s">
        <v>20</v>
      </c>
      <c r="B2" s="14" t="s">
        <v>22</v>
      </c>
      <c r="C2" s="14" t="s">
        <v>23</v>
      </c>
      <c r="D2" s="16"/>
    </row>
    <row r="3" spans="1:4" s="10" customFormat="1" ht="12.75" customHeight="1">
      <c r="A3" s="21"/>
      <c r="B3" s="18"/>
      <c r="C3" s="20"/>
      <c r="D3" s="16"/>
    </row>
    <row r="4" spans="1:3" ht="25.5" customHeight="1">
      <c r="A4" s="226" t="s">
        <v>24</v>
      </c>
      <c r="B4" s="19"/>
      <c r="C4" s="19"/>
    </row>
    <row r="5" spans="1:3" ht="85.5">
      <c r="A5" s="22" t="s">
        <v>21</v>
      </c>
      <c r="B5" s="35" t="s">
        <v>45</v>
      </c>
      <c r="C5" s="27" t="s">
        <v>66</v>
      </c>
    </row>
    <row r="6" spans="1:3" ht="75" customHeight="1">
      <c r="A6" s="22" t="s">
        <v>86</v>
      </c>
      <c r="B6" s="28" t="s">
        <v>65</v>
      </c>
      <c r="C6" s="27" t="s">
        <v>87</v>
      </c>
    </row>
    <row r="7" spans="1:3" ht="43.5" customHeight="1">
      <c r="A7" s="22" t="s">
        <v>104</v>
      </c>
      <c r="B7" s="28" t="s">
        <v>42</v>
      </c>
      <c r="C7" s="28" t="s">
        <v>40</v>
      </c>
    </row>
    <row r="8" spans="1:3" ht="12.75" customHeight="1">
      <c r="A8" s="21"/>
      <c r="B8" s="29"/>
      <c r="C8" s="29"/>
    </row>
    <row r="9" spans="1:3" ht="27" customHeight="1">
      <c r="A9" s="34" t="s">
        <v>25</v>
      </c>
      <c r="B9" s="29"/>
      <c r="C9" s="29"/>
    </row>
    <row r="10" spans="1:3" ht="50.25" customHeight="1">
      <c r="A10" s="22" t="s">
        <v>27</v>
      </c>
      <c r="B10" s="28" t="s">
        <v>44</v>
      </c>
      <c r="C10" s="28" t="s">
        <v>41</v>
      </c>
    </row>
    <row r="11" spans="1:3" ht="48.75" customHeight="1">
      <c r="A11" s="23" t="s">
        <v>26</v>
      </c>
      <c r="B11" s="28" t="s">
        <v>43</v>
      </c>
      <c r="C11" s="28" t="s">
        <v>83</v>
      </c>
    </row>
    <row r="12" spans="1:3" ht="12.75" customHeight="1">
      <c r="A12" s="233"/>
      <c r="B12" s="17"/>
      <c r="C12" s="17"/>
    </row>
    <row r="13" spans="1:3" ht="27" customHeight="1" thickBot="1">
      <c r="A13" s="234" t="s">
        <v>105</v>
      </c>
      <c r="B13" s="228"/>
      <c r="C13" s="227"/>
    </row>
    <row r="14" spans="1:3" ht="30.75" customHeight="1" thickBot="1">
      <c r="A14" s="230" t="s">
        <v>107</v>
      </c>
      <c r="B14" s="416" t="s">
        <v>111</v>
      </c>
      <c r="C14" s="413" t="s">
        <v>200</v>
      </c>
    </row>
    <row r="15" spans="1:3" ht="30.75" customHeight="1" thickBot="1">
      <c r="A15" s="229" t="s">
        <v>108</v>
      </c>
      <c r="B15" s="417"/>
      <c r="C15" s="414"/>
    </row>
    <row r="16" spans="1:3" ht="30.75" customHeight="1" thickBot="1">
      <c r="A16" s="232" t="s">
        <v>109</v>
      </c>
      <c r="B16" s="418" t="s">
        <v>106</v>
      </c>
      <c r="C16" s="414"/>
    </row>
    <row r="17" spans="1:3" ht="30.75" customHeight="1" thickBot="1">
      <c r="A17" s="231" t="s">
        <v>110</v>
      </c>
      <c r="B17" s="419"/>
      <c r="C17" s="415"/>
    </row>
    <row r="18" ht="18">
      <c r="B18" s="17"/>
    </row>
    <row r="19" ht="18">
      <c r="B19" s="17"/>
    </row>
    <row r="20" ht="18">
      <c r="B20" s="17"/>
    </row>
    <row r="21" ht="18">
      <c r="B21" s="17"/>
    </row>
    <row r="22" ht="18">
      <c r="B22" s="17"/>
    </row>
    <row r="23" ht="18">
      <c r="B23" s="17"/>
    </row>
    <row r="24" ht="18">
      <c r="B24" s="17"/>
    </row>
    <row r="25" ht="18">
      <c r="B25" s="17"/>
    </row>
    <row r="26" ht="18">
      <c r="B26" s="17"/>
    </row>
    <row r="27" ht="18">
      <c r="B27" s="17"/>
    </row>
    <row r="28" ht="18">
      <c r="B28" s="17"/>
    </row>
    <row r="29" ht="18">
      <c r="B29" s="17"/>
    </row>
  </sheetData>
  <sheetProtection/>
  <mergeCells count="3">
    <mergeCell ref="C14:C17"/>
    <mergeCell ref="B14:B15"/>
    <mergeCell ref="B16:B17"/>
  </mergeCells>
  <printOptions/>
  <pageMargins left="0" right="0" top="0.984251968503937" bottom="0.5905511811023623" header="0.3937007874015748" footer="0.3937007874015748"/>
  <pageSetup fitToHeight="1" fitToWidth="1" horizontalDpi="600" verticalDpi="600" orientation="landscape" paperSize="9" scale="84" r:id="rId1"/>
  <headerFooter alignWithMargins="0">
    <oddHeader>&amp;L&amp;"Arial,Gras"&amp;14DASCO / SDESD
&amp;12restauration scolaire&amp;C
&amp;"Arial,Gras"&amp;14tarification et financement de la restauration
calendrier et procédures&amp;Ronglet &amp;A</oddHeader>
    <oddFooter>&amp;R&amp;8dasco/sdesd le 10 juin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0">
      <selection activeCell="G26" sqref="G26"/>
    </sheetView>
  </sheetViews>
  <sheetFormatPr defaultColWidth="11.421875" defaultRowHeight="12.75"/>
  <cols>
    <col min="1" max="1" width="42.140625" style="36" customWidth="1"/>
    <col min="2" max="2" width="31.28125" style="36" customWidth="1"/>
    <col min="3" max="3" width="14.7109375" style="38" customWidth="1"/>
    <col min="4" max="4" width="12.28125" style="38" customWidth="1"/>
    <col min="5" max="16384" width="11.421875" style="36" customWidth="1"/>
  </cols>
  <sheetData>
    <row r="1" spans="1:4" ht="15.75">
      <c r="A1" s="420" t="s">
        <v>209</v>
      </c>
      <c r="B1" s="420"/>
      <c r="C1" s="420"/>
      <c r="D1" s="420"/>
    </row>
    <row r="2" spans="1:4" ht="15.75">
      <c r="A2" s="420" t="s">
        <v>135</v>
      </c>
      <c r="B2" s="420"/>
      <c r="C2" s="420"/>
      <c r="D2" s="420"/>
    </row>
    <row r="3" spans="1:3" ht="15.75">
      <c r="A3" s="63"/>
      <c r="B3" s="63"/>
      <c r="C3" s="63"/>
    </row>
    <row r="4" spans="1:4" s="238" customFormat="1" ht="15">
      <c r="A4" s="256" t="s">
        <v>136</v>
      </c>
      <c r="B4" s="257"/>
      <c r="C4" s="239"/>
      <c r="D4" s="239"/>
    </row>
    <row r="5" spans="1:3" ht="15">
      <c r="A5" s="253" t="s">
        <v>137</v>
      </c>
      <c r="B5" s="254"/>
      <c r="C5" s="255"/>
    </row>
    <row r="6" spans="1:3" ht="15">
      <c r="A6" s="258" t="s">
        <v>138</v>
      </c>
      <c r="B6" s="259"/>
      <c r="C6" s="260"/>
    </row>
    <row r="8" spans="1:4" s="266" customFormat="1" ht="25.5" customHeight="1">
      <c r="A8" s="264" t="s">
        <v>55</v>
      </c>
      <c r="B8" s="264" t="s">
        <v>56</v>
      </c>
      <c r="C8" s="265" t="s">
        <v>97</v>
      </c>
      <c r="D8" s="265" t="s">
        <v>57</v>
      </c>
    </row>
    <row r="9" ht="24.75" customHeight="1">
      <c r="A9" s="62" t="s">
        <v>210</v>
      </c>
    </row>
    <row r="10" spans="1:4" ht="22.5" customHeight="1">
      <c r="A10" s="39" t="s">
        <v>211</v>
      </c>
      <c r="B10" s="248" t="s">
        <v>68</v>
      </c>
      <c r="C10" s="243" t="s">
        <v>204</v>
      </c>
      <c r="D10" s="242" t="s">
        <v>58</v>
      </c>
    </row>
    <row r="11" spans="1:4" ht="22.5" customHeight="1">
      <c r="A11" s="60" t="s">
        <v>212</v>
      </c>
      <c r="B11" s="248" t="s">
        <v>59</v>
      </c>
      <c r="C11" s="243" t="s">
        <v>205</v>
      </c>
      <c r="D11" s="242" t="s">
        <v>58</v>
      </c>
    </row>
    <row r="12" spans="1:4" ht="22.5" customHeight="1">
      <c r="A12" s="39" t="s">
        <v>213</v>
      </c>
      <c r="B12" s="249" t="s">
        <v>67</v>
      </c>
      <c r="C12" s="243" t="s">
        <v>121</v>
      </c>
      <c r="D12" s="242" t="s">
        <v>58</v>
      </c>
    </row>
    <row r="13" spans="1:4" ht="24.75" customHeight="1">
      <c r="A13" s="62" t="s">
        <v>223</v>
      </c>
      <c r="B13" s="250"/>
      <c r="C13" s="244"/>
      <c r="D13" s="244"/>
    </row>
    <row r="14" spans="1:4" ht="22.5" customHeight="1">
      <c r="A14" s="39" t="s">
        <v>214</v>
      </c>
      <c r="B14" s="248" t="s">
        <v>75</v>
      </c>
      <c r="C14" s="262" t="s">
        <v>201</v>
      </c>
      <c r="D14" s="242" t="s">
        <v>58</v>
      </c>
    </row>
    <row r="15" spans="1:4" ht="22.5" customHeight="1">
      <c r="A15" s="39" t="s">
        <v>215</v>
      </c>
      <c r="B15" s="248" t="s">
        <v>75</v>
      </c>
      <c r="C15" s="262" t="s">
        <v>202</v>
      </c>
      <c r="D15" s="242" t="s">
        <v>58</v>
      </c>
    </row>
    <row r="16" spans="1:4" s="37" customFormat="1" ht="22.5" customHeight="1">
      <c r="A16" s="39" t="s">
        <v>216</v>
      </c>
      <c r="B16" s="248" t="s">
        <v>75</v>
      </c>
      <c r="C16" s="262" t="s">
        <v>134</v>
      </c>
      <c r="D16" s="242" t="s">
        <v>58</v>
      </c>
    </row>
    <row r="17" spans="1:4" s="37" customFormat="1" ht="30" customHeight="1">
      <c r="A17" s="39" t="s">
        <v>88</v>
      </c>
      <c r="B17" s="248" t="s">
        <v>75</v>
      </c>
      <c r="C17" s="245" t="s">
        <v>133</v>
      </c>
      <c r="D17" s="242" t="s">
        <v>58</v>
      </c>
    </row>
    <row r="18" spans="1:4" ht="36">
      <c r="A18" s="39" t="s">
        <v>217</v>
      </c>
      <c r="B18" s="248" t="s">
        <v>237</v>
      </c>
      <c r="C18" s="262" t="s">
        <v>132</v>
      </c>
      <c r="D18" s="242" t="s">
        <v>58</v>
      </c>
    </row>
    <row r="19" spans="1:4" ht="36">
      <c r="A19" s="39" t="s">
        <v>60</v>
      </c>
      <c r="B19" s="248" t="s">
        <v>114</v>
      </c>
      <c r="C19" s="262" t="s">
        <v>131</v>
      </c>
      <c r="D19" s="242" t="s">
        <v>58</v>
      </c>
    </row>
    <row r="20" spans="1:4" ht="22.5" customHeight="1">
      <c r="A20" s="39" t="s">
        <v>61</v>
      </c>
      <c r="B20" s="251" t="s">
        <v>63</v>
      </c>
      <c r="C20" s="262" t="s">
        <v>130</v>
      </c>
      <c r="D20" s="242" t="s">
        <v>58</v>
      </c>
    </row>
    <row r="21" spans="1:4" ht="27" customHeight="1">
      <c r="A21" s="39" t="s">
        <v>218</v>
      </c>
      <c r="B21" s="248" t="s">
        <v>236</v>
      </c>
      <c r="C21" s="262" t="s">
        <v>203</v>
      </c>
      <c r="D21" s="242" t="s">
        <v>58</v>
      </c>
    </row>
    <row r="22" spans="1:4" ht="22.5" customHeight="1">
      <c r="A22" s="54" t="s">
        <v>219</v>
      </c>
      <c r="B22" s="251"/>
      <c r="C22" s="262" t="s">
        <v>129</v>
      </c>
      <c r="D22" s="242" t="s">
        <v>58</v>
      </c>
    </row>
    <row r="23" spans="1:4" ht="22.5" customHeight="1">
      <c r="A23" s="54" t="s">
        <v>220</v>
      </c>
      <c r="B23" s="251" t="s">
        <v>62</v>
      </c>
      <c r="C23" s="246" t="s">
        <v>128</v>
      </c>
      <c r="D23" s="242" t="s">
        <v>58</v>
      </c>
    </row>
    <row r="24" spans="1:4" ht="24.75" customHeight="1">
      <c r="A24" s="62" t="s">
        <v>222</v>
      </c>
      <c r="B24" s="250"/>
      <c r="D24" s="240"/>
    </row>
    <row r="25" spans="1:4" s="235" customFormat="1" ht="22.5" customHeight="1">
      <c r="A25" s="241" t="s">
        <v>115</v>
      </c>
      <c r="B25" s="251" t="s">
        <v>112</v>
      </c>
      <c r="C25" s="261" t="s">
        <v>124</v>
      </c>
      <c r="D25" s="242" t="s">
        <v>58</v>
      </c>
    </row>
    <row r="26" spans="1:4" s="235" customFormat="1" ht="22.5" customHeight="1">
      <c r="A26" s="39" t="s">
        <v>212</v>
      </c>
      <c r="B26" s="248" t="s">
        <v>59</v>
      </c>
      <c r="C26" s="243" t="s">
        <v>205</v>
      </c>
      <c r="D26" s="242" t="s">
        <v>58</v>
      </c>
    </row>
    <row r="27" spans="1:4" s="235" customFormat="1" ht="22.5" customHeight="1">
      <c r="A27" s="241" t="s">
        <v>116</v>
      </c>
      <c r="B27" s="251" t="s">
        <v>112</v>
      </c>
      <c r="C27" s="243" t="s">
        <v>121</v>
      </c>
      <c r="D27" s="242" t="s">
        <v>58</v>
      </c>
    </row>
    <row r="28" spans="1:4" s="235" customFormat="1" ht="22.5" customHeight="1">
      <c r="A28" s="62" t="s">
        <v>239</v>
      </c>
      <c r="B28" s="432"/>
      <c r="C28" s="433"/>
      <c r="D28" s="434"/>
    </row>
    <row r="29" spans="1:4" s="235" customFormat="1" ht="22.5" customHeight="1">
      <c r="A29" s="241" t="s">
        <v>221</v>
      </c>
      <c r="B29" s="251" t="s">
        <v>117</v>
      </c>
      <c r="C29" s="262" t="s">
        <v>122</v>
      </c>
      <c r="D29" s="242" t="s">
        <v>58</v>
      </c>
    </row>
    <row r="30" spans="1:4" s="236" customFormat="1" ht="22.5" customHeight="1">
      <c r="A30" s="241" t="s">
        <v>224</v>
      </c>
      <c r="B30" s="251" t="s">
        <v>112</v>
      </c>
      <c r="C30" s="263" t="s">
        <v>123</v>
      </c>
      <c r="D30" s="242" t="s">
        <v>58</v>
      </c>
    </row>
    <row r="31" spans="1:4" ht="24.75" customHeight="1">
      <c r="A31" s="62" t="s">
        <v>238</v>
      </c>
      <c r="B31" s="250"/>
      <c r="D31" s="240"/>
    </row>
    <row r="32" spans="1:4" s="236" customFormat="1" ht="22.5" customHeight="1">
      <c r="A32" s="241" t="s">
        <v>118</v>
      </c>
      <c r="B32" s="251"/>
      <c r="C32" s="247" t="s">
        <v>125</v>
      </c>
      <c r="D32" s="242" t="s">
        <v>119</v>
      </c>
    </row>
    <row r="33" spans="1:4" s="236" customFormat="1" ht="22.5" customHeight="1">
      <c r="A33" s="241" t="s">
        <v>235</v>
      </c>
      <c r="B33" s="251"/>
      <c r="C33" s="247" t="s">
        <v>126</v>
      </c>
      <c r="D33" s="242" t="s">
        <v>119</v>
      </c>
    </row>
    <row r="34" spans="1:4" s="236" customFormat="1" ht="22.5" customHeight="1">
      <c r="A34" s="241" t="s">
        <v>120</v>
      </c>
      <c r="B34" s="251"/>
      <c r="C34" s="247" t="s">
        <v>127</v>
      </c>
      <c r="D34" s="242" t="s">
        <v>119</v>
      </c>
    </row>
    <row r="35" spans="2:4" s="236" customFormat="1" ht="15.75" customHeight="1">
      <c r="B35" s="252"/>
      <c r="C35" s="237"/>
      <c r="D35" s="237"/>
    </row>
  </sheetData>
  <sheetProtection/>
  <mergeCells count="2">
    <mergeCell ref="A1:D1"/>
    <mergeCell ref="A2:D2"/>
  </mergeCells>
  <printOptions/>
  <pageMargins left="0" right="0" top="0.7874015748031497" bottom="0.3937007874015748" header="0.1968503937007874" footer="0.1968503937007874"/>
  <pageSetup horizontalDpi="600" verticalDpi="600" orientation="portrait" paperSize="9" r:id="rId1"/>
  <headerFooter alignWithMargins="0">
    <oddHeader>&amp;L&amp;"Arial,Gras"&amp;14DASCO / SDESD
&amp;12restauration scolaire&amp;Ronglet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0">
      <selection activeCell="F28" sqref="F28"/>
    </sheetView>
  </sheetViews>
  <sheetFormatPr defaultColWidth="11.421875" defaultRowHeight="12.75"/>
  <cols>
    <col min="1" max="1" width="28.7109375" style="0" customWidth="1"/>
    <col min="2" max="3" width="10.7109375" style="0" customWidth="1"/>
    <col min="4" max="6" width="15.7109375" style="0" customWidth="1"/>
  </cols>
  <sheetData>
    <row r="1" spans="1:6" ht="27.75" customHeight="1" thickBot="1">
      <c r="A1" s="30" t="s">
        <v>54</v>
      </c>
      <c r="D1" s="421" t="s">
        <v>226</v>
      </c>
      <c r="E1" s="422"/>
      <c r="F1" s="207" t="s">
        <v>225</v>
      </c>
    </row>
    <row r="2" spans="1:6" s="12" customFormat="1" ht="23.25" thickBot="1">
      <c r="A2" s="64" t="s">
        <v>0</v>
      </c>
      <c r="B2" s="65" t="s">
        <v>234</v>
      </c>
      <c r="C2" s="66" t="s">
        <v>37</v>
      </c>
      <c r="D2" s="216" t="s">
        <v>227</v>
      </c>
      <c r="E2" s="206" t="s">
        <v>228</v>
      </c>
      <c r="F2" s="206" t="s">
        <v>35</v>
      </c>
    </row>
    <row r="3" spans="1:6" ht="12.75">
      <c r="A3" s="147" t="s">
        <v>13</v>
      </c>
      <c r="B3" s="31">
        <v>0.13</v>
      </c>
      <c r="C3" s="112" t="e">
        <f>D3/$D$11</f>
        <v>#DIV/0!</v>
      </c>
      <c r="D3" s="114"/>
      <c r="E3" s="104">
        <f>B3*D3</f>
        <v>0</v>
      </c>
      <c r="F3" s="212"/>
    </row>
    <row r="4" spans="1:6" ht="12.75">
      <c r="A4" s="148" t="s">
        <v>12</v>
      </c>
      <c r="B4" s="31">
        <v>0.84</v>
      </c>
      <c r="C4" s="112" t="e">
        <f aca="true" t="shared" si="0" ref="C4:C10">D4/$D$11</f>
        <v>#DIV/0!</v>
      </c>
      <c r="D4" s="115"/>
      <c r="E4" s="104">
        <f aca="true" t="shared" si="1" ref="E4:E10">B4*D4</f>
        <v>0</v>
      </c>
      <c r="F4" s="212"/>
    </row>
    <row r="5" spans="1:6" ht="12.75">
      <c r="A5" s="148" t="s">
        <v>11</v>
      </c>
      <c r="B5" s="31">
        <v>1.59</v>
      </c>
      <c r="C5" s="112" t="e">
        <f t="shared" si="0"/>
        <v>#DIV/0!</v>
      </c>
      <c r="D5" s="115"/>
      <c r="E5" s="104">
        <f t="shared" si="1"/>
        <v>0</v>
      </c>
      <c r="F5" s="212"/>
    </row>
    <row r="6" spans="1:6" ht="12.75">
      <c r="A6" s="148" t="s">
        <v>10</v>
      </c>
      <c r="B6" s="31">
        <v>2.24</v>
      </c>
      <c r="C6" s="112" t="e">
        <f t="shared" si="0"/>
        <v>#DIV/0!</v>
      </c>
      <c r="D6" s="115"/>
      <c r="E6" s="104">
        <f t="shared" si="1"/>
        <v>0</v>
      </c>
      <c r="F6" s="212"/>
    </row>
    <row r="7" spans="1:6" ht="12.75">
      <c r="A7" s="148" t="s">
        <v>9</v>
      </c>
      <c r="B7" s="31">
        <v>3.55</v>
      </c>
      <c r="C7" s="112" t="e">
        <f t="shared" si="0"/>
        <v>#DIV/0!</v>
      </c>
      <c r="D7" s="115"/>
      <c r="E7" s="104">
        <f t="shared" si="1"/>
        <v>0</v>
      </c>
      <c r="F7" s="212"/>
    </row>
    <row r="8" spans="1:6" ht="12.75">
      <c r="A8" s="148" t="s">
        <v>8</v>
      </c>
      <c r="B8" s="31">
        <v>4.52</v>
      </c>
      <c r="C8" s="112" t="e">
        <f t="shared" si="0"/>
        <v>#DIV/0!</v>
      </c>
      <c r="D8" s="115"/>
      <c r="E8" s="104">
        <f t="shared" si="1"/>
        <v>0</v>
      </c>
      <c r="F8" s="212"/>
    </row>
    <row r="9" spans="1:6" ht="12.75">
      <c r="A9" s="148" t="s">
        <v>7</v>
      </c>
      <c r="B9" s="31">
        <v>4.8</v>
      </c>
      <c r="C9" s="112" t="e">
        <f t="shared" si="0"/>
        <v>#DIV/0!</v>
      </c>
      <c r="D9" s="115"/>
      <c r="E9" s="104">
        <f t="shared" si="1"/>
        <v>0</v>
      </c>
      <c r="F9" s="212"/>
    </row>
    <row r="10" spans="1:6" ht="13.5" thickBot="1">
      <c r="A10" s="148" t="s">
        <v>6</v>
      </c>
      <c r="B10" s="194">
        <v>5</v>
      </c>
      <c r="C10" s="112" t="e">
        <f t="shared" si="0"/>
        <v>#DIV/0!</v>
      </c>
      <c r="D10" s="116"/>
      <c r="E10" s="104">
        <f t="shared" si="1"/>
        <v>0</v>
      </c>
      <c r="F10" s="212"/>
    </row>
    <row r="11" spans="1:6" s="5" customFormat="1" ht="13.5" thickBot="1">
      <c r="A11" s="182" t="s">
        <v>1</v>
      </c>
      <c r="B11" s="190"/>
      <c r="C11" s="225" t="e">
        <f>SUM(C3:C10)</f>
        <v>#DIV/0!</v>
      </c>
      <c r="D11" s="87">
        <f>SUM(D3:D10)</f>
        <v>0</v>
      </c>
      <c r="E11" s="213">
        <f>SUM(E3:E10)</f>
        <v>0</v>
      </c>
      <c r="F11" s="215"/>
    </row>
    <row r="12" spans="1:6" s="6" customFormat="1" ht="12.75">
      <c r="A12" s="83" t="s">
        <v>72</v>
      </c>
      <c r="B12" s="189" t="e">
        <f>SUMPRODUCT(B3:B10,C3:C10)</f>
        <v>#DIV/0!</v>
      </c>
      <c r="C12" s="129"/>
      <c r="D12" s="160"/>
      <c r="E12" s="140"/>
      <c r="F12" s="214"/>
    </row>
    <row r="13" spans="1:6" ht="22.5" customHeight="1" thickBot="1">
      <c r="A13" s="108" t="s">
        <v>2</v>
      </c>
      <c r="B13" s="108" t="s">
        <v>234</v>
      </c>
      <c r="C13" s="97" t="s">
        <v>113</v>
      </c>
      <c r="D13" s="113" t="s">
        <v>227</v>
      </c>
      <c r="E13" s="66" t="s">
        <v>228</v>
      </c>
      <c r="F13" s="97" t="s">
        <v>35</v>
      </c>
    </row>
    <row r="14" spans="1:6" ht="12.75">
      <c r="A14" s="185" t="s">
        <v>31</v>
      </c>
      <c r="B14" s="109"/>
      <c r="C14" s="180"/>
      <c r="D14" s="105"/>
      <c r="E14" s="217">
        <f>B14*D14</f>
        <v>0</v>
      </c>
      <c r="F14" s="218"/>
    </row>
    <row r="15" spans="1:6" ht="12.75">
      <c r="A15" s="186" t="s">
        <v>32</v>
      </c>
      <c r="B15" s="110"/>
      <c r="C15" s="180"/>
      <c r="D15" s="106"/>
      <c r="E15" s="217">
        <f>B15*D15</f>
        <v>0</v>
      </c>
      <c r="F15" s="219"/>
    </row>
    <row r="16" spans="1:6" ht="12.75">
      <c r="A16" s="186" t="s">
        <v>33</v>
      </c>
      <c r="B16" s="110"/>
      <c r="C16" s="180"/>
      <c r="D16" s="106"/>
      <c r="E16" s="217">
        <f>B16*D16</f>
        <v>0</v>
      </c>
      <c r="F16" s="219"/>
    </row>
    <row r="17" spans="1:6" ht="12.75">
      <c r="A17" s="186" t="s">
        <v>34</v>
      </c>
      <c r="B17" s="110"/>
      <c r="C17" s="180"/>
      <c r="D17" s="106"/>
      <c r="E17" s="217">
        <f>B17*D17</f>
        <v>0</v>
      </c>
      <c r="F17" s="219"/>
    </row>
    <row r="18" spans="1:6" ht="12.75">
      <c r="A18" s="197" t="s">
        <v>70</v>
      </c>
      <c r="B18" s="196" t="s">
        <v>46</v>
      </c>
      <c r="C18" s="180"/>
      <c r="D18" s="106"/>
      <c r="E18" s="217"/>
      <c r="F18" s="219"/>
    </row>
    <row r="19" spans="1:6" ht="13.5" thickBot="1">
      <c r="A19" s="187" t="s">
        <v>3</v>
      </c>
      <c r="B19" s="111"/>
      <c r="C19" s="180"/>
      <c r="D19" s="107"/>
      <c r="E19" s="217">
        <f>B19*D19</f>
        <v>0</v>
      </c>
      <c r="F19" s="205"/>
    </row>
    <row r="20" spans="1:6" ht="12.75">
      <c r="A20" s="70" t="s">
        <v>4</v>
      </c>
      <c r="B20" s="133"/>
      <c r="C20" s="181"/>
      <c r="D20" s="87">
        <f>D14+D15+D16+D17+D19</f>
        <v>0</v>
      </c>
      <c r="E20" s="67">
        <f>E14+E15+E16+E17+E19</f>
        <v>0</v>
      </c>
      <c r="F20" s="202">
        <f>SUM(F14:F19)</f>
        <v>0</v>
      </c>
    </row>
    <row r="21" spans="1:6" ht="12.75" customHeight="1">
      <c r="A21" s="182" t="s">
        <v>14</v>
      </c>
      <c r="B21" s="184"/>
      <c r="C21" s="155"/>
      <c r="D21" s="84">
        <f>D11+D20</f>
        <v>0</v>
      </c>
      <c r="E21" s="68">
        <f>E11+E20</f>
        <v>0</v>
      </c>
      <c r="F21" s="153"/>
    </row>
    <row r="22" spans="1:6" ht="12.75" customHeight="1">
      <c r="A22" s="82" t="s">
        <v>73</v>
      </c>
      <c r="B22" s="183" t="e">
        <f>E21/D21</f>
        <v>#DIV/0!</v>
      </c>
      <c r="C22" s="155"/>
      <c r="D22" s="156"/>
      <c r="E22" s="157"/>
      <c r="F22" s="154"/>
    </row>
    <row r="23" spans="1:6" ht="12.75" customHeight="1">
      <c r="A23" s="32" t="s">
        <v>15</v>
      </c>
      <c r="B23" s="33"/>
      <c r="C23" s="158"/>
      <c r="D23" s="159"/>
      <c r="E23" s="143"/>
      <c r="F23" s="59"/>
    </row>
    <row r="24" spans="1:6" ht="12.75" customHeight="1">
      <c r="A24" s="32" t="s">
        <v>76</v>
      </c>
      <c r="B24" s="58"/>
      <c r="C24" s="158"/>
      <c r="D24" s="159"/>
      <c r="E24" s="143"/>
      <c r="F24" s="59"/>
    </row>
    <row r="25" spans="1:6" s="53" customFormat="1" ht="12.75" customHeight="1">
      <c r="A25" s="32" t="s">
        <v>74</v>
      </c>
      <c r="B25" s="58"/>
      <c r="C25" s="158"/>
      <c r="D25" s="159"/>
      <c r="E25" s="143"/>
      <c r="F25" s="59"/>
    </row>
    <row r="26" spans="1:6" ht="18" customHeight="1">
      <c r="A26" s="70" t="s">
        <v>100</v>
      </c>
      <c r="B26" s="71"/>
      <c r="C26" s="72"/>
      <c r="D26" s="73"/>
      <c r="E26" s="67"/>
      <c r="F26" s="69"/>
    </row>
    <row r="27" spans="1:6" ht="15.75" customHeight="1" thickBot="1">
      <c r="A27" s="1"/>
      <c r="B27" s="2"/>
      <c r="C27" s="3"/>
      <c r="D27" s="7"/>
      <c r="E27" s="3"/>
      <c r="F27" s="4"/>
    </row>
    <row r="28" spans="1:6" ht="27.75" customHeight="1" thickBot="1">
      <c r="A28" s="30" t="str">
        <f>A1</f>
        <v>Nom du collège</v>
      </c>
      <c r="C28" s="8"/>
      <c r="D28" s="423" t="s">
        <v>102</v>
      </c>
      <c r="E28" s="424"/>
      <c r="F28" s="211" t="str">
        <f>F1</f>
        <v>N - 1</v>
      </c>
    </row>
    <row r="29" spans="1:6" s="25" customFormat="1" ht="22.5" customHeight="1" thickBot="1">
      <c r="A29" s="74" t="s">
        <v>30</v>
      </c>
      <c r="B29" s="75" t="s">
        <v>38</v>
      </c>
      <c r="C29" s="86" t="s">
        <v>37</v>
      </c>
      <c r="D29" s="208" t="s">
        <v>69</v>
      </c>
      <c r="E29" s="209" t="s">
        <v>48</v>
      </c>
      <c r="F29" s="210" t="s">
        <v>36</v>
      </c>
    </row>
    <row r="30" spans="1:6" ht="13.5" thickBot="1">
      <c r="A30" s="48" t="s">
        <v>103</v>
      </c>
      <c r="B30" s="161"/>
      <c r="C30" s="163"/>
      <c r="D30" s="131"/>
      <c r="E30" s="170"/>
      <c r="F30" s="221"/>
    </row>
    <row r="31" spans="1:6" s="26" customFormat="1" ht="12.75">
      <c r="A31" s="149" t="s">
        <v>16</v>
      </c>
      <c r="B31" s="162"/>
      <c r="C31" s="164"/>
      <c r="D31" s="130"/>
      <c r="E31" s="101"/>
      <c r="F31" s="152"/>
    </row>
    <row r="32" spans="1:6" ht="12.75">
      <c r="A32" s="149" t="s">
        <v>17</v>
      </c>
      <c r="B32" s="162"/>
      <c r="C32" s="164"/>
      <c r="D32" s="130"/>
      <c r="E32" s="102"/>
      <c r="F32" s="152"/>
    </row>
    <row r="33" spans="1:6" ht="12.75">
      <c r="A33" s="149" t="s">
        <v>206</v>
      </c>
      <c r="B33" s="76" t="e">
        <f>E33/$D$38</f>
        <v>#DIV/0!</v>
      </c>
      <c r="C33" s="165"/>
      <c r="D33" s="130"/>
      <c r="E33" s="102"/>
      <c r="F33" s="152"/>
    </row>
    <row r="34" spans="1:6" ht="12.75">
      <c r="A34" s="61" t="s">
        <v>95</v>
      </c>
      <c r="B34" s="168"/>
      <c r="C34" s="291" t="e">
        <f>E34/E33</f>
        <v>#DIV/0!</v>
      </c>
      <c r="D34" s="130"/>
      <c r="E34" s="102"/>
      <c r="F34" s="169" t="s">
        <v>91</v>
      </c>
    </row>
    <row r="35" spans="1:6" ht="12.75">
      <c r="A35" s="149" t="s">
        <v>28</v>
      </c>
      <c r="B35" s="76" t="e">
        <f>E35/$D$38</f>
        <v>#DIV/0!</v>
      </c>
      <c r="C35" s="165"/>
      <c r="D35" s="130"/>
      <c r="E35" s="102"/>
      <c r="F35" s="152"/>
    </row>
    <row r="36" spans="1:6" ht="12.75">
      <c r="A36" s="149" t="s">
        <v>84</v>
      </c>
      <c r="B36" s="132"/>
      <c r="C36" s="166"/>
      <c r="D36" s="130"/>
      <c r="E36" s="220"/>
      <c r="F36" s="152"/>
    </row>
    <row r="37" spans="1:6" ht="13.5" thickBot="1">
      <c r="A37" s="149" t="s">
        <v>50</v>
      </c>
      <c r="B37" s="167"/>
      <c r="C37" s="166"/>
      <c r="D37" s="130"/>
      <c r="E37" s="103"/>
      <c r="F37" s="171"/>
    </row>
    <row r="38" spans="1:6" ht="13.5" thickBot="1">
      <c r="A38" s="78" t="s">
        <v>77</v>
      </c>
      <c r="B38" s="77" t="e">
        <f>E38/D38</f>
        <v>#DIV/0!</v>
      </c>
      <c r="C38" s="166"/>
      <c r="D38" s="118"/>
      <c r="E38" s="100">
        <f>E33+E35</f>
        <v>0</v>
      </c>
      <c r="F38" s="152"/>
    </row>
    <row r="39" spans="1:6" ht="12.75">
      <c r="A39" s="150" t="s">
        <v>29</v>
      </c>
      <c r="B39" s="172"/>
      <c r="C39" s="173"/>
      <c r="D39" s="174"/>
      <c r="E39" s="175"/>
      <c r="F39" s="176"/>
    </row>
    <row r="40" spans="1:6" ht="12.75" customHeight="1">
      <c r="A40" s="151" t="s">
        <v>18</v>
      </c>
      <c r="B40" s="144"/>
      <c r="C40" s="177"/>
      <c r="D40" s="174"/>
      <c r="E40" s="142"/>
      <c r="F40" s="47" t="s">
        <v>71</v>
      </c>
    </row>
    <row r="41" spans="1:6" ht="12.75">
      <c r="A41" s="151" t="s">
        <v>19</v>
      </c>
      <c r="B41" s="145"/>
      <c r="C41" s="178"/>
      <c r="D41" s="179"/>
      <c r="E41" s="146"/>
      <c r="F41" s="176"/>
    </row>
    <row r="42" spans="1:6" s="42" customFormat="1" ht="18" customHeight="1" thickBot="1">
      <c r="A42" s="79" t="s">
        <v>101</v>
      </c>
      <c r="B42" s="80"/>
      <c r="C42" s="119"/>
      <c r="D42" s="120"/>
      <c r="E42" s="121">
        <f>E31+E32+E33+E35</f>
        <v>0</v>
      </c>
      <c r="F42" s="122"/>
    </row>
    <row r="43" spans="1:6" s="44" customFormat="1" ht="18" customHeight="1" thickBot="1">
      <c r="A43" s="52" t="s">
        <v>49</v>
      </c>
      <c r="B43" s="395" t="s">
        <v>231</v>
      </c>
      <c r="C43" s="222" t="e">
        <f>E43/E38</f>
        <v>#DIV/0!</v>
      </c>
      <c r="D43" s="223"/>
      <c r="E43" s="117">
        <f>E38*20%</f>
        <v>0</v>
      </c>
      <c r="F43" s="224"/>
    </row>
    <row r="44" spans="2:6" s="42" customFormat="1" ht="18" customHeight="1">
      <c r="B44" s="49"/>
      <c r="C44" s="43"/>
      <c r="D44" s="9"/>
      <c r="E44" s="50"/>
      <c r="F44" s="51"/>
    </row>
    <row r="45" spans="1:6" s="45" customFormat="1" ht="26.25" customHeight="1">
      <c r="A45" s="81" t="s">
        <v>89</v>
      </c>
      <c r="B45" s="195" t="s">
        <v>90</v>
      </c>
      <c r="C45" s="425" t="s">
        <v>92</v>
      </c>
      <c r="D45" s="425"/>
      <c r="E45" s="425"/>
      <c r="F45" s="425"/>
    </row>
    <row r="46" spans="3:6" s="42" customFormat="1" ht="12.75">
      <c r="C46" s="40"/>
      <c r="D46" s="9"/>
      <c r="E46" s="44"/>
      <c r="F46" s="41"/>
    </row>
    <row r="47" spans="2:4" s="42" customFormat="1" ht="12.75">
      <c r="B47" s="24"/>
      <c r="C47" s="46"/>
      <c r="D47" s="9"/>
    </row>
  </sheetData>
  <sheetProtection/>
  <mergeCells count="3">
    <mergeCell ref="D1:E1"/>
    <mergeCell ref="D28:E28"/>
    <mergeCell ref="C45:F45"/>
  </mergeCells>
  <printOptions/>
  <pageMargins left="0" right="0" top="1.3779527559055118" bottom="0.5905511811023623" header="0.3937007874015748" footer="0.3937007874015748"/>
  <pageSetup horizontalDpi="600" verticalDpi="600" orientation="portrait" paperSize="9" r:id="rId3"/>
  <headerFooter alignWithMargins="0">
    <oddHeader>&amp;L&amp;"Arial,Gras"&amp;14DASCO / SDESD
&amp;12restauration scolaire&amp;C
&amp;"Arial,Gras"&amp;12Fiche d'activité
recettes dépenses N - 1&amp;Ronglet 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3">
      <selection activeCell="A52" sqref="A52"/>
    </sheetView>
  </sheetViews>
  <sheetFormatPr defaultColWidth="11.421875" defaultRowHeight="12.75"/>
  <cols>
    <col min="1" max="1" width="28.7109375" style="0" customWidth="1"/>
    <col min="2" max="3" width="10.7109375" style="0" customWidth="1"/>
    <col min="4" max="6" width="15.7109375" style="0" customWidth="1"/>
  </cols>
  <sheetData>
    <row r="1" spans="1:6" ht="27.75" customHeight="1" thickBot="1">
      <c r="A1" s="30" t="s">
        <v>54</v>
      </c>
      <c r="D1" s="426" t="s">
        <v>98</v>
      </c>
      <c r="E1" s="427"/>
      <c r="F1" s="366" t="s">
        <v>229</v>
      </c>
    </row>
    <row r="2" spans="1:6" s="12" customFormat="1" ht="23.25" thickBot="1">
      <c r="A2" s="367" t="s">
        <v>0</v>
      </c>
      <c r="B2" s="368" t="s">
        <v>234</v>
      </c>
      <c r="C2" s="369" t="s">
        <v>37</v>
      </c>
      <c r="D2" s="368" t="s">
        <v>233</v>
      </c>
      <c r="E2" s="370" t="s">
        <v>228</v>
      </c>
      <c r="F2" s="371" t="s">
        <v>35</v>
      </c>
    </row>
    <row r="3" spans="1:6" ht="12.75">
      <c r="A3" s="372" t="s">
        <v>13</v>
      </c>
      <c r="B3" s="94">
        <v>0.13</v>
      </c>
      <c r="C3" s="123" t="e">
        <f>'FA (N - 1)'!C3</f>
        <v>#DIV/0!</v>
      </c>
      <c r="D3" s="95" t="e">
        <f>$D$11*C3</f>
        <v>#DIV/0!</v>
      </c>
      <c r="E3" s="85" t="e">
        <f>B3*D3</f>
        <v>#DIV/0!</v>
      </c>
      <c r="F3" s="373"/>
    </row>
    <row r="4" spans="1:6" ht="12.75">
      <c r="A4" s="374" t="s">
        <v>12</v>
      </c>
      <c r="B4" s="94">
        <v>0.84</v>
      </c>
      <c r="C4" s="124" t="e">
        <f>'FA (N - 1)'!C4</f>
        <v>#DIV/0!</v>
      </c>
      <c r="D4" s="95" t="e">
        <f aca="true" t="shared" si="0" ref="D4:D10">$D$11*C4</f>
        <v>#DIV/0!</v>
      </c>
      <c r="E4" s="85" t="e">
        <f aca="true" t="shared" si="1" ref="E4:E10">B4*D4</f>
        <v>#DIV/0!</v>
      </c>
      <c r="F4" s="373"/>
    </row>
    <row r="5" spans="1:6" ht="12.75">
      <c r="A5" s="374" t="s">
        <v>11</v>
      </c>
      <c r="B5" s="94">
        <v>1.59</v>
      </c>
      <c r="C5" s="124" t="e">
        <f>'FA (N - 1)'!C5</f>
        <v>#DIV/0!</v>
      </c>
      <c r="D5" s="95" t="e">
        <f t="shared" si="0"/>
        <v>#DIV/0!</v>
      </c>
      <c r="E5" s="85" t="e">
        <f t="shared" si="1"/>
        <v>#DIV/0!</v>
      </c>
      <c r="F5" s="373"/>
    </row>
    <row r="6" spans="1:6" ht="12.75">
      <c r="A6" s="374" t="s">
        <v>10</v>
      </c>
      <c r="B6" s="94">
        <v>2.24</v>
      </c>
      <c r="C6" s="124" t="e">
        <f>'FA (N - 1)'!C6</f>
        <v>#DIV/0!</v>
      </c>
      <c r="D6" s="95" t="e">
        <f t="shared" si="0"/>
        <v>#DIV/0!</v>
      </c>
      <c r="E6" s="85" t="e">
        <f t="shared" si="1"/>
        <v>#DIV/0!</v>
      </c>
      <c r="F6" s="373"/>
    </row>
    <row r="7" spans="1:6" ht="12.75">
      <c r="A7" s="374" t="s">
        <v>9</v>
      </c>
      <c r="B7" s="94">
        <v>3.55</v>
      </c>
      <c r="C7" s="124" t="e">
        <f>'FA (N - 1)'!C7</f>
        <v>#DIV/0!</v>
      </c>
      <c r="D7" s="95" t="e">
        <f t="shared" si="0"/>
        <v>#DIV/0!</v>
      </c>
      <c r="E7" s="85" t="e">
        <f t="shared" si="1"/>
        <v>#DIV/0!</v>
      </c>
      <c r="F7" s="373"/>
    </row>
    <row r="8" spans="1:6" ht="12.75">
      <c r="A8" s="374" t="s">
        <v>8</v>
      </c>
      <c r="B8" s="94">
        <v>4.52</v>
      </c>
      <c r="C8" s="124" t="e">
        <f>'FA (N - 1)'!C8</f>
        <v>#DIV/0!</v>
      </c>
      <c r="D8" s="95" t="e">
        <f t="shared" si="0"/>
        <v>#DIV/0!</v>
      </c>
      <c r="E8" s="85" t="e">
        <f t="shared" si="1"/>
        <v>#DIV/0!</v>
      </c>
      <c r="F8" s="373"/>
    </row>
    <row r="9" spans="1:6" ht="12.75">
      <c r="A9" s="374" t="s">
        <v>7</v>
      </c>
      <c r="B9" s="94">
        <v>4.8</v>
      </c>
      <c r="C9" s="124" t="e">
        <f>'FA (N - 1)'!C9</f>
        <v>#DIV/0!</v>
      </c>
      <c r="D9" s="95" t="e">
        <f t="shared" si="0"/>
        <v>#DIV/0!</v>
      </c>
      <c r="E9" s="85" t="e">
        <f t="shared" si="1"/>
        <v>#DIV/0!</v>
      </c>
      <c r="F9" s="373"/>
    </row>
    <row r="10" spans="1:6" ht="13.5" thickBot="1">
      <c r="A10" s="374" t="s">
        <v>6</v>
      </c>
      <c r="B10" s="188">
        <v>5</v>
      </c>
      <c r="C10" s="125" t="e">
        <f>'FA (N - 1)'!C10</f>
        <v>#DIV/0!</v>
      </c>
      <c r="D10" s="96" t="e">
        <f t="shared" si="0"/>
        <v>#DIV/0!</v>
      </c>
      <c r="E10" s="85" t="e">
        <f t="shared" si="1"/>
        <v>#DIV/0!</v>
      </c>
      <c r="F10" s="373"/>
    </row>
    <row r="11" spans="1:6" s="5" customFormat="1" ht="13.5" thickBot="1">
      <c r="A11" s="375" t="s">
        <v>1</v>
      </c>
      <c r="B11" s="190"/>
      <c r="C11" s="99" t="e">
        <f>SUM(C3:C10)</f>
        <v>#DIV/0!</v>
      </c>
      <c r="D11" s="98"/>
      <c r="E11" s="199" t="e">
        <f>SUM(E3:E10)</f>
        <v>#DIV/0!</v>
      </c>
      <c r="F11" s="200"/>
    </row>
    <row r="12" spans="1:6" s="6" customFormat="1" ht="13.5" thickBot="1">
      <c r="A12" s="376" t="s">
        <v>72</v>
      </c>
      <c r="B12" s="189" t="e">
        <f>SUMPRODUCT(B3:B10,C3:C10)</f>
        <v>#DIV/0!</v>
      </c>
      <c r="C12" s="138"/>
      <c r="D12" s="139"/>
      <c r="E12" s="140"/>
      <c r="F12" s="377"/>
    </row>
    <row r="13" spans="1:6" ht="22.5" customHeight="1" thickBot="1">
      <c r="A13" s="378" t="s">
        <v>2</v>
      </c>
      <c r="B13" s="368" t="s">
        <v>234</v>
      </c>
      <c r="C13" s="97" t="s">
        <v>113</v>
      </c>
      <c r="D13" s="65" t="s">
        <v>233</v>
      </c>
      <c r="E13" s="66" t="s">
        <v>228</v>
      </c>
      <c r="F13" s="379" t="s">
        <v>35</v>
      </c>
    </row>
    <row r="14" spans="1:6" ht="12.75">
      <c r="A14" s="191" t="s">
        <v>31</v>
      </c>
      <c r="B14" s="91"/>
      <c r="C14" s="126"/>
      <c r="D14" s="88"/>
      <c r="E14" s="201">
        <f>B14*D14</f>
        <v>0</v>
      </c>
      <c r="F14" s="203"/>
    </row>
    <row r="15" spans="1:6" ht="12.75">
      <c r="A15" s="192" t="s">
        <v>32</v>
      </c>
      <c r="B15" s="92"/>
      <c r="C15" s="127"/>
      <c r="D15" s="89"/>
      <c r="E15" s="201">
        <f>B15*D15</f>
        <v>0</v>
      </c>
      <c r="F15" s="204"/>
    </row>
    <row r="16" spans="1:6" ht="12.75">
      <c r="A16" s="192" t="s">
        <v>33</v>
      </c>
      <c r="B16" s="92"/>
      <c r="C16" s="127"/>
      <c r="D16" s="89"/>
      <c r="E16" s="201">
        <f>B16*D16</f>
        <v>0</v>
      </c>
      <c r="F16" s="204"/>
    </row>
    <row r="17" spans="1:6" ht="12.75">
      <c r="A17" s="192" t="s">
        <v>34</v>
      </c>
      <c r="B17" s="92"/>
      <c r="C17" s="127"/>
      <c r="D17" s="89"/>
      <c r="E17" s="201">
        <f>B17*D17</f>
        <v>0</v>
      </c>
      <c r="F17" s="204"/>
    </row>
    <row r="18" spans="1:6" ht="12.75">
      <c r="A18" s="198" t="s">
        <v>70</v>
      </c>
      <c r="B18" s="196" t="s">
        <v>46</v>
      </c>
      <c r="C18" s="127"/>
      <c r="D18" s="89"/>
      <c r="E18" s="201"/>
      <c r="F18" s="204"/>
    </row>
    <row r="19" spans="1:6" ht="13.5" thickBot="1">
      <c r="A19" s="193" t="s">
        <v>3</v>
      </c>
      <c r="B19" s="93"/>
      <c r="C19" s="128"/>
      <c r="D19" s="90"/>
      <c r="E19" s="201">
        <f>B19*D19</f>
        <v>0</v>
      </c>
      <c r="F19" s="205"/>
    </row>
    <row r="20" spans="1:6" ht="12.75">
      <c r="A20" s="380" t="s">
        <v>4</v>
      </c>
      <c r="B20" s="133"/>
      <c r="C20" s="129"/>
      <c r="D20" s="87">
        <f>D14+D15+D16+D17+D19</f>
        <v>0</v>
      </c>
      <c r="E20" s="67">
        <f>E14+E15+E16+E17+E19</f>
        <v>0</v>
      </c>
      <c r="F20" s="381">
        <f>SUM(F14:F19)</f>
        <v>0</v>
      </c>
    </row>
    <row r="21" spans="1:6" ht="12.75" customHeight="1">
      <c r="A21" s="375" t="s">
        <v>14</v>
      </c>
      <c r="B21" s="184"/>
      <c r="C21" s="134"/>
      <c r="D21" s="84">
        <f>D11+D20</f>
        <v>0</v>
      </c>
      <c r="E21" s="68" t="e">
        <f>E11+E20</f>
        <v>#DIV/0!</v>
      </c>
      <c r="F21" s="382"/>
    </row>
    <row r="22" spans="1:6" ht="12.75" customHeight="1">
      <c r="A22" s="383" t="s">
        <v>73</v>
      </c>
      <c r="B22" s="183" t="e">
        <f>E21/D21</f>
        <v>#DIV/0!</v>
      </c>
      <c r="C22" s="135"/>
      <c r="D22" s="136"/>
      <c r="E22" s="137"/>
      <c r="F22" s="384"/>
    </row>
    <row r="23" spans="1:6" ht="12.75" customHeight="1">
      <c r="A23" s="385" t="s">
        <v>15</v>
      </c>
      <c r="B23" s="33">
        <f>B47</f>
        <v>0</v>
      </c>
      <c r="C23" s="141"/>
      <c r="D23" s="142"/>
      <c r="E23" s="143"/>
      <c r="F23" s="386">
        <f>E47</f>
        <v>0</v>
      </c>
    </row>
    <row r="24" spans="1:6" ht="12.75" customHeight="1">
      <c r="A24" s="385" t="s">
        <v>76</v>
      </c>
      <c r="B24" s="58"/>
      <c r="C24" s="141"/>
      <c r="D24" s="142"/>
      <c r="E24" s="143"/>
      <c r="F24" s="386"/>
    </row>
    <row r="25" spans="1:6" ht="12.75" customHeight="1">
      <c r="A25" s="385" t="s">
        <v>74</v>
      </c>
      <c r="B25" s="58"/>
      <c r="C25" s="141"/>
      <c r="D25" s="142"/>
      <c r="E25" s="143"/>
      <c r="F25" s="386"/>
    </row>
    <row r="26" spans="1:6" ht="18" customHeight="1" thickBot="1">
      <c r="A26" s="387" t="s">
        <v>93</v>
      </c>
      <c r="B26" s="388"/>
      <c r="C26" s="389"/>
      <c r="D26" s="390"/>
      <c r="E26" s="391" t="e">
        <f>E21+F23+F24+F25</f>
        <v>#DIV/0!</v>
      </c>
      <c r="F26" s="392">
        <v>2012</v>
      </c>
    </row>
    <row r="27" spans="1:3" ht="15.75" customHeight="1" thickBot="1">
      <c r="A27" s="1"/>
      <c r="B27" s="55"/>
      <c r="C27" s="56"/>
    </row>
    <row r="28" spans="1:6" ht="27.75" customHeight="1" thickBot="1">
      <c r="A28" s="292" t="str">
        <f>A1</f>
        <v>Nom du collège</v>
      </c>
      <c r="B28" s="293"/>
      <c r="C28" s="294"/>
      <c r="D28" s="428" t="s">
        <v>47</v>
      </c>
      <c r="E28" s="429"/>
      <c r="F28" s="331" t="s">
        <v>230</v>
      </c>
    </row>
    <row r="29" spans="1:6" s="25" customFormat="1" ht="18" customHeight="1" thickBot="1">
      <c r="A29" s="332" t="s">
        <v>30</v>
      </c>
      <c r="B29" s="333" t="s">
        <v>81</v>
      </c>
      <c r="C29" s="334" t="s">
        <v>80</v>
      </c>
      <c r="D29" s="333" t="s">
        <v>78</v>
      </c>
      <c r="E29" s="335" t="s">
        <v>79</v>
      </c>
      <c r="F29" s="336" t="s">
        <v>82</v>
      </c>
    </row>
    <row r="30" spans="1:6" ht="13.5" thickBot="1">
      <c r="A30" s="337" t="s">
        <v>49</v>
      </c>
      <c r="B30" s="396" t="s">
        <v>232</v>
      </c>
      <c r="C30" s="295" t="e">
        <f>F30/E35</f>
        <v>#DIV/0!</v>
      </c>
      <c r="D30" s="296"/>
      <c r="E30" s="297"/>
      <c r="F30" s="298">
        <f>'FA (N - 1)'!E43</f>
        <v>0</v>
      </c>
    </row>
    <row r="31" spans="1:6" s="26" customFormat="1" ht="12.75">
      <c r="A31" s="338" t="s">
        <v>16</v>
      </c>
      <c r="B31" s="299"/>
      <c r="C31" s="300">
        <v>0.5</v>
      </c>
      <c r="D31" s="301"/>
      <c r="E31" s="302"/>
      <c r="F31" s="339"/>
    </row>
    <row r="32" spans="1:6" ht="12.75">
      <c r="A32" s="338" t="s">
        <v>17</v>
      </c>
      <c r="B32" s="299"/>
      <c r="C32" s="300">
        <v>0.02</v>
      </c>
      <c r="D32" s="301"/>
      <c r="E32" s="303"/>
      <c r="F32" s="339"/>
    </row>
    <row r="33" spans="1:6" ht="12.75">
      <c r="A33" s="338" t="s">
        <v>207</v>
      </c>
      <c r="B33" s="305" t="e">
        <f>E33/$D$35</f>
        <v>#DIV/0!</v>
      </c>
      <c r="C33" s="306"/>
      <c r="D33" s="301"/>
      <c r="E33" s="303"/>
      <c r="F33" s="339"/>
    </row>
    <row r="34" spans="1:6" ht="13.5" thickBot="1">
      <c r="A34" s="338" t="s">
        <v>28</v>
      </c>
      <c r="B34" s="305" t="e">
        <f>E34/$D$35</f>
        <v>#DIV/0!</v>
      </c>
      <c r="C34" s="306"/>
      <c r="D34" s="301"/>
      <c r="E34" s="303"/>
      <c r="F34" s="339"/>
    </row>
    <row r="35" spans="1:6" ht="13.5" thickBot="1">
      <c r="A35" s="340" t="s">
        <v>208</v>
      </c>
      <c r="B35" s="307" t="e">
        <f>E35/D35</f>
        <v>#DIV/0!</v>
      </c>
      <c r="C35" s="308" t="e">
        <f>(B35-#REF!)/#REF!</f>
        <v>#DIV/0!</v>
      </c>
      <c r="D35" s="309"/>
      <c r="E35" s="310">
        <f>E33+E34</f>
        <v>0</v>
      </c>
      <c r="F35" s="341"/>
    </row>
    <row r="36" spans="1:6" ht="13.5" thickBot="1">
      <c r="A36" s="342" t="s">
        <v>29</v>
      </c>
      <c r="B36" s="343"/>
      <c r="C36" s="344"/>
      <c r="D36" s="345"/>
      <c r="E36" s="345"/>
      <c r="F36" s="346"/>
    </row>
    <row r="37" spans="1:6" ht="27.75" customHeight="1" thickBot="1">
      <c r="A37" s="347"/>
      <c r="B37" s="49"/>
      <c r="C37" s="57"/>
      <c r="D37" s="397" t="s">
        <v>85</v>
      </c>
      <c r="E37" s="430"/>
      <c r="F37" s="348" t="str">
        <f>F1</f>
        <v>N + 1</v>
      </c>
    </row>
    <row r="38" spans="1:6" ht="18">
      <c r="A38" s="355" t="s">
        <v>30</v>
      </c>
      <c r="B38" s="356" t="s">
        <v>81</v>
      </c>
      <c r="C38" s="357" t="s">
        <v>80</v>
      </c>
      <c r="D38" s="356" t="s">
        <v>78</v>
      </c>
      <c r="E38" s="358" t="s">
        <v>79</v>
      </c>
      <c r="F38" s="359"/>
    </row>
    <row r="39" spans="1:6" s="26" customFormat="1" ht="12.75">
      <c r="A39" s="402" t="s">
        <v>16</v>
      </c>
      <c r="B39" s="399"/>
      <c r="C39" s="312">
        <v>0.5</v>
      </c>
      <c r="D39" s="313"/>
      <c r="E39" s="314" t="e">
        <f>E21*C39</f>
        <v>#DIV/0!</v>
      </c>
      <c r="F39" s="360"/>
    </row>
    <row r="40" spans="1:6" ht="12.75">
      <c r="A40" s="403" t="s">
        <v>17</v>
      </c>
      <c r="B40" s="400"/>
      <c r="C40" s="304">
        <v>0.02</v>
      </c>
      <c r="D40" s="313"/>
      <c r="E40" s="314" t="e">
        <f>E21*C40</f>
        <v>#DIV/0!</v>
      </c>
      <c r="F40" s="360"/>
    </row>
    <row r="41" spans="1:6" ht="12.75">
      <c r="A41" s="403" t="s">
        <v>207</v>
      </c>
      <c r="B41" s="398" t="e">
        <f>'FA (N - 1)'!B33</f>
        <v>#DIV/0!</v>
      </c>
      <c r="C41" s="315" t="e">
        <f>(B41-'FA (N - 1)'!B33)/'FA (N - 1)'!B33</f>
        <v>#DIV/0!</v>
      </c>
      <c r="D41" s="313"/>
      <c r="E41" s="314" t="e">
        <f>B41*D43</f>
        <v>#DIV/0!</v>
      </c>
      <c r="F41" s="360"/>
    </row>
    <row r="42" spans="1:6" ht="13.5" thickBot="1">
      <c r="A42" s="403" t="s">
        <v>28</v>
      </c>
      <c r="B42" s="401" t="e">
        <f>'FA (N - 1)'!B35*1.04</f>
        <v>#DIV/0!</v>
      </c>
      <c r="C42" s="327" t="e">
        <f>(B42-'FA (N - 1)'!B35)/'FA (N - 1)'!B35</f>
        <v>#DIV/0!</v>
      </c>
      <c r="D42" s="313"/>
      <c r="E42" s="394" t="e">
        <f>B42*D43</f>
        <v>#DIV/0!</v>
      </c>
      <c r="F42" s="360"/>
    </row>
    <row r="43" spans="1:6" ht="13.5" thickBot="1">
      <c r="A43" s="404" t="s">
        <v>208</v>
      </c>
      <c r="B43" s="328" t="e">
        <f>SUM(B41:B42)</f>
        <v>#DIV/0!</v>
      </c>
      <c r="C43" s="329" t="e">
        <f>(B43-'FA (N - 1)'!B38)/'FA (N - 1)'!B38</f>
        <v>#DIV/0!</v>
      </c>
      <c r="D43" s="316">
        <f>D21</f>
        <v>0</v>
      </c>
      <c r="E43" s="330" t="e">
        <f>B43*D43</f>
        <v>#DIV/0!</v>
      </c>
      <c r="F43" s="360"/>
    </row>
    <row r="44" spans="1:6" s="42" customFormat="1" ht="18" customHeight="1" thickBot="1">
      <c r="A44" s="393" t="s">
        <v>94</v>
      </c>
      <c r="B44" s="361"/>
      <c r="C44" s="362"/>
      <c r="D44" s="363"/>
      <c r="E44" s="364" t="e">
        <f>E39+E40+E43</f>
        <v>#DIV/0!</v>
      </c>
      <c r="F44" s="365"/>
    </row>
    <row r="45" spans="1:6" s="42" customFormat="1" ht="27.75" customHeight="1" thickBot="1">
      <c r="A45" s="349" t="s">
        <v>39</v>
      </c>
      <c r="B45" s="350"/>
      <c r="C45" s="351"/>
      <c r="D45" s="352" t="s">
        <v>99</v>
      </c>
      <c r="E45" s="353" t="s">
        <v>5</v>
      </c>
      <c r="F45" s="354" t="str">
        <f>F1</f>
        <v>N + 1</v>
      </c>
    </row>
    <row r="46" spans="1:6" s="45" customFormat="1" ht="13.5" thickBot="1">
      <c r="A46" s="311" t="s">
        <v>96</v>
      </c>
      <c r="B46" s="411" t="e">
        <f>E46/D47</f>
        <v>#DIV/0!</v>
      </c>
      <c r="C46" s="317"/>
      <c r="D46" s="318"/>
      <c r="E46" s="407" t="e">
        <f>E44-E21-F24-F25</f>
        <v>#DIV/0!</v>
      </c>
      <c r="F46" s="319"/>
    </row>
    <row r="47" spans="1:6" s="42" customFormat="1" ht="18.75" thickBot="1">
      <c r="A47" s="320" t="s">
        <v>64</v>
      </c>
      <c r="B47" s="412"/>
      <c r="C47" s="410"/>
      <c r="D47" s="405"/>
      <c r="E47" s="409">
        <f>D47*B47</f>
        <v>0</v>
      </c>
      <c r="F47" s="406"/>
    </row>
    <row r="48" spans="1:6" s="42" customFormat="1" ht="12.75">
      <c r="A48" s="321"/>
      <c r="B48" s="321"/>
      <c r="C48" s="322" t="s">
        <v>51</v>
      </c>
      <c r="D48" s="323">
        <f>D47*0.6</f>
        <v>0</v>
      </c>
      <c r="E48" s="408">
        <f>B47*D48</f>
        <v>0</v>
      </c>
      <c r="F48" s="325"/>
    </row>
    <row r="49" spans="1:6" s="42" customFormat="1" ht="12.75">
      <c r="A49" s="321"/>
      <c r="B49" s="24"/>
      <c r="C49" s="322" t="s">
        <v>52</v>
      </c>
      <c r="D49" s="326">
        <f>D47*0.4</f>
        <v>0</v>
      </c>
      <c r="E49" s="324">
        <f>B47*D49</f>
        <v>0</v>
      </c>
      <c r="F49" s="325" t="s">
        <v>53</v>
      </c>
    </row>
  </sheetData>
  <sheetProtection/>
  <mergeCells count="3">
    <mergeCell ref="D1:E1"/>
    <mergeCell ref="D28:E28"/>
    <mergeCell ref="D37:E37"/>
  </mergeCells>
  <printOptions/>
  <pageMargins left="0" right="0" top="0.984251968503937" bottom="0.3937007874015748" header="0.3937007874015748" footer="0.3937007874015748"/>
  <pageSetup horizontalDpi="600" verticalDpi="600" orientation="portrait" paperSize="9" r:id="rId3"/>
  <headerFooter alignWithMargins="0">
    <oddHeader>&amp;L&amp;"Arial,Gras"&amp;14DASCO / SDESD
&amp;12restauration scolaire&amp;C&amp;"Arial,Gras"&amp;12Fiche d'activité
Prévisions N + 1&amp;Ronglet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1">
      <selection activeCell="A53" sqref="A53"/>
    </sheetView>
  </sheetViews>
  <sheetFormatPr defaultColWidth="11.421875" defaultRowHeight="12.75"/>
  <cols>
    <col min="1" max="1" width="17.7109375" style="283" customWidth="1"/>
    <col min="2" max="2" width="56.28125" style="10" customWidth="1"/>
    <col min="3" max="3" width="25.140625" style="10" customWidth="1"/>
    <col min="4" max="16384" width="11.421875" style="10" customWidth="1"/>
  </cols>
  <sheetData>
    <row r="1" spans="1:2" s="269" customFormat="1" ht="29.25" customHeight="1">
      <c r="A1" s="267" t="s">
        <v>139</v>
      </c>
      <c r="B1" s="268" t="s">
        <v>140</v>
      </c>
    </row>
    <row r="2" spans="1:3" s="268" customFormat="1" ht="29.25" customHeight="1">
      <c r="A2" s="270" t="s">
        <v>141</v>
      </c>
      <c r="B2" s="271" t="s">
        <v>142</v>
      </c>
      <c r="C2" s="272" t="s">
        <v>143</v>
      </c>
    </row>
    <row r="3" spans="1:3" ht="39.75" customHeight="1">
      <c r="A3" s="273">
        <v>70621</v>
      </c>
      <c r="B3" s="274" t="s">
        <v>144</v>
      </c>
      <c r="C3" s="275"/>
    </row>
    <row r="4" spans="1:3" ht="29.25" customHeight="1">
      <c r="A4" s="273">
        <v>70622</v>
      </c>
      <c r="B4" s="276" t="s">
        <v>145</v>
      </c>
      <c r="C4" s="276"/>
    </row>
    <row r="5" spans="1:3" ht="29.25" customHeight="1">
      <c r="A5" s="273">
        <v>7065</v>
      </c>
      <c r="B5" s="276" t="s">
        <v>146</v>
      </c>
      <c r="C5" s="276"/>
    </row>
    <row r="6" spans="1:3" ht="29.25" customHeight="1">
      <c r="A6" s="273">
        <v>70888</v>
      </c>
      <c r="B6" s="276" t="s">
        <v>147</v>
      </c>
      <c r="C6" s="276"/>
    </row>
    <row r="7" spans="1:3" ht="29.25" customHeight="1">
      <c r="A7" s="273">
        <v>7443</v>
      </c>
      <c r="B7" s="276" t="s">
        <v>148</v>
      </c>
      <c r="C7" s="277" t="s">
        <v>149</v>
      </c>
    </row>
    <row r="8" spans="1:3" ht="29.25" customHeight="1">
      <c r="A8" s="273">
        <v>7444</v>
      </c>
      <c r="B8" s="276" t="s">
        <v>150</v>
      </c>
      <c r="C8" s="276"/>
    </row>
    <row r="9" spans="1:3" ht="29.25" customHeight="1">
      <c r="A9" s="273">
        <v>74438</v>
      </c>
      <c r="B9" s="276" t="s">
        <v>151</v>
      </c>
      <c r="C9" s="276"/>
    </row>
    <row r="10" spans="1:3" ht="29.25" customHeight="1">
      <c r="A10" s="273">
        <v>7481</v>
      </c>
      <c r="B10" s="276" t="s">
        <v>152</v>
      </c>
      <c r="C10" s="277" t="s">
        <v>153</v>
      </c>
    </row>
    <row r="11" spans="1:3" ht="29.25" customHeight="1">
      <c r="A11" s="278">
        <v>7485</v>
      </c>
      <c r="B11" s="279" t="s">
        <v>154</v>
      </c>
      <c r="C11" s="279"/>
    </row>
    <row r="12" spans="1:2" s="269" customFormat="1" ht="29.25" customHeight="1">
      <c r="A12" s="280"/>
      <c r="B12" s="281" t="s">
        <v>155</v>
      </c>
    </row>
    <row r="13" spans="1:2" s="269" customFormat="1" ht="29.25" customHeight="1">
      <c r="A13" s="280"/>
      <c r="B13" s="282" t="s">
        <v>156</v>
      </c>
    </row>
    <row r="14" ht="29.25" customHeight="1"/>
    <row r="15" spans="1:2" ht="29.25" customHeight="1">
      <c r="A15" s="267" t="s">
        <v>139</v>
      </c>
      <c r="B15" s="268" t="s">
        <v>157</v>
      </c>
    </row>
    <row r="16" spans="1:3" s="268" customFormat="1" ht="29.25" customHeight="1">
      <c r="A16" s="270" t="s">
        <v>141</v>
      </c>
      <c r="B16" s="284" t="s">
        <v>142</v>
      </c>
      <c r="C16" s="272" t="s">
        <v>143</v>
      </c>
    </row>
    <row r="17" spans="1:3" ht="29.25" customHeight="1">
      <c r="A17" s="285">
        <v>6011</v>
      </c>
      <c r="B17" s="286" t="s">
        <v>158</v>
      </c>
      <c r="C17" s="287" t="s">
        <v>159</v>
      </c>
    </row>
    <row r="18" spans="1:3" ht="29.25" customHeight="1">
      <c r="A18" s="285">
        <v>60311</v>
      </c>
      <c r="B18" s="286" t="s">
        <v>160</v>
      </c>
      <c r="C18" s="287"/>
    </row>
    <row r="19" spans="1:3" ht="29.25" customHeight="1">
      <c r="A19" s="285">
        <v>60611</v>
      </c>
      <c r="B19" s="286" t="s">
        <v>161</v>
      </c>
      <c r="C19" s="431" t="s">
        <v>162</v>
      </c>
    </row>
    <row r="20" spans="1:3" ht="29.25" customHeight="1">
      <c r="A20" s="285">
        <v>60612</v>
      </c>
      <c r="B20" s="286" t="s">
        <v>163</v>
      </c>
      <c r="C20" s="431"/>
    </row>
    <row r="21" spans="1:3" ht="29.25" customHeight="1">
      <c r="A21" s="285">
        <v>60614</v>
      </c>
      <c r="B21" s="286" t="s">
        <v>164</v>
      </c>
      <c r="C21" s="431"/>
    </row>
    <row r="22" spans="1:3" ht="29.25" customHeight="1">
      <c r="A22" s="285">
        <v>60617</v>
      </c>
      <c r="B22" s="286" t="s">
        <v>165</v>
      </c>
      <c r="C22" s="431"/>
    </row>
    <row r="23" spans="1:3" ht="29.25" customHeight="1">
      <c r="A23" s="285">
        <v>60641</v>
      </c>
      <c r="B23" s="286" t="s">
        <v>166</v>
      </c>
      <c r="C23" s="287" t="s">
        <v>167</v>
      </c>
    </row>
    <row r="24" spans="1:3" ht="29.25" customHeight="1">
      <c r="A24" s="285">
        <v>6063</v>
      </c>
      <c r="B24" s="286" t="s">
        <v>168</v>
      </c>
      <c r="C24" s="287" t="s">
        <v>169</v>
      </c>
    </row>
    <row r="25" spans="1:3" ht="29.25" customHeight="1">
      <c r="A25" s="285">
        <v>6065</v>
      </c>
      <c r="B25" s="286" t="s">
        <v>170</v>
      </c>
      <c r="C25" s="287"/>
    </row>
    <row r="26" spans="1:3" ht="29.25" customHeight="1">
      <c r="A26" s="285">
        <v>6068</v>
      </c>
      <c r="B26" s="286" t="s">
        <v>171</v>
      </c>
      <c r="C26" s="287"/>
    </row>
    <row r="27" spans="1:3" ht="29.25" customHeight="1">
      <c r="A27" s="285">
        <v>611</v>
      </c>
      <c r="B27" s="286" t="s">
        <v>172</v>
      </c>
      <c r="C27" s="287" t="s">
        <v>173</v>
      </c>
    </row>
    <row r="28" spans="1:3" ht="29.25" customHeight="1">
      <c r="A28" s="285">
        <v>615</v>
      </c>
      <c r="B28" s="286" t="s">
        <v>174</v>
      </c>
      <c r="C28" s="287"/>
    </row>
    <row r="29" spans="1:3" ht="55.5" customHeight="1">
      <c r="A29" s="285">
        <v>616</v>
      </c>
      <c r="B29" s="286" t="s">
        <v>175</v>
      </c>
      <c r="C29" s="287" t="s">
        <v>176</v>
      </c>
    </row>
    <row r="30" spans="1:3" ht="29.25" customHeight="1">
      <c r="A30" s="285">
        <v>61811</v>
      </c>
      <c r="B30" s="286" t="s">
        <v>177</v>
      </c>
      <c r="C30" s="287"/>
    </row>
    <row r="31" spans="1:3" ht="29.25" customHeight="1">
      <c r="A31" s="285">
        <v>622</v>
      </c>
      <c r="B31" s="286" t="s">
        <v>178</v>
      </c>
      <c r="C31" s="287"/>
    </row>
    <row r="32" spans="1:3" ht="29.25" customHeight="1">
      <c r="A32" s="285">
        <v>6231</v>
      </c>
      <c r="B32" s="286" t="s">
        <v>179</v>
      </c>
      <c r="C32" s="287" t="s">
        <v>180</v>
      </c>
    </row>
    <row r="33" spans="1:3" ht="29.25" customHeight="1">
      <c r="A33" s="285">
        <v>6264</v>
      </c>
      <c r="B33" s="286" t="s">
        <v>181</v>
      </c>
      <c r="C33" s="287" t="s">
        <v>182</v>
      </c>
    </row>
    <row r="34" spans="1:3" ht="29.25" customHeight="1">
      <c r="A34" s="285">
        <v>6265</v>
      </c>
      <c r="B34" s="286" t="s">
        <v>183</v>
      </c>
      <c r="C34" s="287"/>
    </row>
    <row r="35" spans="1:3" ht="29.25" customHeight="1">
      <c r="A35" s="285">
        <v>6281</v>
      </c>
      <c r="B35" s="286" t="s">
        <v>184</v>
      </c>
      <c r="C35" s="287"/>
    </row>
    <row r="36" spans="1:3" ht="39.75" customHeight="1">
      <c r="A36" s="285">
        <v>62855</v>
      </c>
      <c r="B36" s="286" t="s">
        <v>185</v>
      </c>
      <c r="C36" s="287" t="s">
        <v>186</v>
      </c>
    </row>
    <row r="37" spans="1:3" ht="29.25" customHeight="1">
      <c r="A37" s="285">
        <v>62856</v>
      </c>
      <c r="B37" s="286" t="s">
        <v>187</v>
      </c>
      <c r="C37" s="287"/>
    </row>
    <row r="38" spans="1:3" ht="29.25" customHeight="1">
      <c r="A38" s="285">
        <v>6288</v>
      </c>
      <c r="B38" s="286" t="s">
        <v>188</v>
      </c>
      <c r="C38" s="287" t="s">
        <v>189</v>
      </c>
    </row>
    <row r="39" spans="1:3" ht="29.25" customHeight="1">
      <c r="A39" s="285">
        <v>635</v>
      </c>
      <c r="B39" s="286" t="s">
        <v>190</v>
      </c>
      <c r="C39" s="287"/>
    </row>
    <row r="40" spans="1:3" ht="29.25" customHeight="1">
      <c r="A40" s="285">
        <v>637</v>
      </c>
      <c r="B40" s="286" t="s">
        <v>191</v>
      </c>
      <c r="C40" s="287"/>
    </row>
    <row r="41" spans="1:3" ht="29.25" customHeight="1">
      <c r="A41" s="285">
        <v>6511</v>
      </c>
      <c r="B41" s="286" t="s">
        <v>192</v>
      </c>
      <c r="C41" s="287"/>
    </row>
    <row r="42" spans="1:3" ht="29.25" customHeight="1">
      <c r="A42" s="285">
        <v>6562</v>
      </c>
      <c r="B42" s="286" t="s">
        <v>193</v>
      </c>
      <c r="C42" s="287" t="s">
        <v>194</v>
      </c>
    </row>
    <row r="43" spans="1:3" ht="29.25" customHeight="1">
      <c r="A43" s="285">
        <v>6565</v>
      </c>
      <c r="B43" s="286" t="s">
        <v>195</v>
      </c>
      <c r="C43" s="287"/>
    </row>
    <row r="44" spans="1:3" ht="29.25" customHeight="1">
      <c r="A44" s="285">
        <v>6566</v>
      </c>
      <c r="B44" s="286" t="s">
        <v>196</v>
      </c>
      <c r="C44" s="287"/>
    </row>
    <row r="45" spans="1:3" ht="29.25" customHeight="1">
      <c r="A45" s="285">
        <v>6588</v>
      </c>
      <c r="B45" s="286" t="s">
        <v>197</v>
      </c>
      <c r="C45" s="287"/>
    </row>
    <row r="46" spans="1:3" ht="29.25" customHeight="1">
      <c r="A46" s="288">
        <v>67188</v>
      </c>
      <c r="B46" s="289" t="s">
        <v>198</v>
      </c>
      <c r="C46" s="290" t="s">
        <v>199</v>
      </c>
    </row>
    <row r="47" spans="1:2" s="269" customFormat="1" ht="29.25" customHeight="1">
      <c r="A47" s="280"/>
      <c r="B47" s="281" t="s">
        <v>155</v>
      </c>
    </row>
    <row r="48" s="269" customFormat="1" ht="29.25" customHeight="1">
      <c r="A48" s="280"/>
    </row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</sheetData>
  <sheetProtection/>
  <mergeCells count="1">
    <mergeCell ref="C19:C22"/>
  </mergeCells>
  <printOptions/>
  <pageMargins left="0.1968503937007874" right="0.1968503937007874" top="0.984251968503937" bottom="0.5905511811023623" header="0.31496062992125984" footer="0.31496062992125984"/>
  <pageSetup horizontalDpi="600" verticalDpi="600" orientation="portrait" paperSize="9" r:id="rId1"/>
  <headerFooter alignWithMargins="0">
    <oddHeader>&amp;L&amp;"Arial,Gras"&amp;14DASCO / SDESD
&amp;12restauration scolaire&amp;C
&amp;"Arial,Gras"&amp;12Plan de comptes R2&amp;Ronglet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DASCO</dc:creator>
  <cp:keywords/>
  <dc:description/>
  <cp:lastModifiedBy>DASCO</cp:lastModifiedBy>
  <cp:lastPrinted>2011-08-17T13:38:33Z</cp:lastPrinted>
  <dcterms:created xsi:type="dcterms:W3CDTF">2009-01-05T13:06:45Z</dcterms:created>
  <dcterms:modified xsi:type="dcterms:W3CDTF">2011-08-18T07:31:56Z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-1004939878</vt:i4>
  </property>
  <property fmtid="{D5CDD505-2E9C-101B-9397-08002B2CF9AE}" pid="4" name="_EmailSubje">
    <vt:lpwstr>Portail des collèges de Paris</vt:lpwstr>
  </property>
  <property fmtid="{D5CDD505-2E9C-101B-9397-08002B2CF9AE}" pid="5" name="_AuthorEma">
    <vt:lpwstr>olivier.courregelongue@paris.fr</vt:lpwstr>
  </property>
  <property fmtid="{D5CDD505-2E9C-101B-9397-08002B2CF9AE}" pid="6" name="_AuthorEmailDisplayNa">
    <vt:lpwstr>Courregelongue, Olivier</vt:lpwstr>
  </property>
  <property fmtid="{D5CDD505-2E9C-101B-9397-08002B2CF9AE}" pid="7" name="_PreviousAdHocReviewCycle">
    <vt:i4>370201187</vt:i4>
  </property>
</Properties>
</file>